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510marktlunsp-rr/Shared Documents/5.10.06 Eyðublöð markáætlunar/"/>
    </mc:Choice>
  </mc:AlternateContent>
  <xr:revisionPtr revIDLastSave="61" documentId="8_{D624F84E-4DF5-405F-8FD6-A9E230FCAB59}" xr6:coauthVersionLast="47" xr6:coauthVersionMax="47" xr10:uidLastSave="{C3B12ACC-94D9-43CE-BBAC-508AEB2621DE}"/>
  <bookViews>
    <workbookView xWindow="-120" yWindow="-120" windowWidth="29040" windowHeight="15720" tabRatio="813" activeTab="3" xr2:uid="{6329473B-87AD-4604-AE64-59794E1774CE}"/>
  </bookViews>
  <sheets>
    <sheet name="Year 1" sheetId="1" r:id="rId1"/>
    <sheet name="Year 2" sheetId="19" r:id="rId2"/>
    <sheet name="Year 3" sheetId="20" r:id="rId3"/>
    <sheet name="All years" sheetId="9" r:id="rId4"/>
  </sheets>
  <definedNames>
    <definedName name="_xlnm.Print_Area" localSheetId="3">'All years'!$A$1:$AP$24</definedName>
    <definedName name="_xlnm.Print_Area" localSheetId="0">'Year 1'!$A$2:$J$127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9" l="1"/>
  <c r="D9" i="9"/>
  <c r="D10" i="9"/>
  <c r="D11" i="9"/>
  <c r="D7" i="9"/>
  <c r="C8" i="20"/>
  <c r="C9" i="20"/>
  <c r="C10" i="20"/>
  <c r="C11" i="20"/>
  <c r="C7" i="20"/>
  <c r="C8" i="19"/>
  <c r="C9" i="19"/>
  <c r="C10" i="19"/>
  <c r="C11" i="19"/>
  <c r="C7" i="19"/>
  <c r="E61" i="1"/>
  <c r="I22" i="9"/>
  <c r="D114" i="20"/>
  <c r="C114" i="20"/>
  <c r="E113" i="20"/>
  <c r="E112" i="20"/>
  <c r="E111" i="20"/>
  <c r="E110" i="20"/>
  <c r="E109" i="20"/>
  <c r="E108" i="20"/>
  <c r="E114" i="20" s="1"/>
  <c r="D102" i="20"/>
  <c r="C102" i="20"/>
  <c r="E101" i="20"/>
  <c r="E100" i="20"/>
  <c r="I21" i="9" s="1"/>
  <c r="E99" i="20"/>
  <c r="I20" i="9" s="1"/>
  <c r="E98" i="20"/>
  <c r="I19" i="9" s="1"/>
  <c r="G97" i="20"/>
  <c r="E97" i="20"/>
  <c r="I18" i="9" s="1"/>
  <c r="E96" i="20"/>
  <c r="E102" i="20" s="1"/>
  <c r="D91" i="20"/>
  <c r="G101" i="20" s="1"/>
  <c r="C91" i="20"/>
  <c r="E90" i="20"/>
  <c r="E89" i="20"/>
  <c r="E88" i="20"/>
  <c r="E87" i="20"/>
  <c r="E86" i="20"/>
  <c r="E91" i="20" s="1"/>
  <c r="H101" i="20" s="1"/>
  <c r="J22" i="9" s="1"/>
  <c r="D82" i="20"/>
  <c r="G100" i="20" s="1"/>
  <c r="C82" i="20"/>
  <c r="E81" i="20"/>
  <c r="E80" i="20"/>
  <c r="E79" i="20"/>
  <c r="E78" i="20"/>
  <c r="E77" i="20"/>
  <c r="E82" i="20" s="1"/>
  <c r="H100" i="20" s="1"/>
  <c r="J21" i="9" s="1"/>
  <c r="D73" i="20"/>
  <c r="G99" i="20" s="1"/>
  <c r="C73" i="20"/>
  <c r="E72" i="20"/>
  <c r="E71" i="20"/>
  <c r="E70" i="20"/>
  <c r="E69" i="20"/>
  <c r="E68" i="20"/>
  <c r="E73" i="20" s="1"/>
  <c r="H99" i="20" s="1"/>
  <c r="D64" i="20"/>
  <c r="G98" i="20" s="1"/>
  <c r="C64" i="20"/>
  <c r="E63" i="20"/>
  <c r="E62" i="20"/>
  <c r="E60" i="20"/>
  <c r="E59" i="20"/>
  <c r="D55" i="20"/>
  <c r="C55" i="20"/>
  <c r="E54" i="20"/>
  <c r="E53" i="20"/>
  <c r="E52" i="20"/>
  <c r="E51" i="20"/>
  <c r="E50" i="20"/>
  <c r="E49" i="20"/>
  <c r="E48" i="20"/>
  <c r="E47" i="20"/>
  <c r="E46" i="20"/>
  <c r="E45" i="20"/>
  <c r="H40" i="20"/>
  <c r="F40" i="20"/>
  <c r="I39" i="20"/>
  <c r="G39" i="20"/>
  <c r="J39" i="20" s="1"/>
  <c r="I38" i="20"/>
  <c r="J38" i="20" s="1"/>
  <c r="G38" i="20"/>
  <c r="I37" i="20"/>
  <c r="G37" i="20"/>
  <c r="J37" i="20" s="1"/>
  <c r="I36" i="20"/>
  <c r="G36" i="20"/>
  <c r="J36" i="20" s="1"/>
  <c r="I35" i="20"/>
  <c r="G35" i="20"/>
  <c r="J35" i="20" s="1"/>
  <c r="I34" i="20"/>
  <c r="J34" i="20" s="1"/>
  <c r="G34" i="20"/>
  <c r="J33" i="20"/>
  <c r="I33" i="20"/>
  <c r="G33" i="20"/>
  <c r="I32" i="20"/>
  <c r="G32" i="20"/>
  <c r="J32" i="20" s="1"/>
  <c r="I31" i="20"/>
  <c r="G31" i="20"/>
  <c r="J31" i="20" s="1"/>
  <c r="I30" i="20"/>
  <c r="G30" i="20"/>
  <c r="J30" i="20" s="1"/>
  <c r="J29" i="20"/>
  <c r="I29" i="20"/>
  <c r="G29" i="20"/>
  <c r="I28" i="20"/>
  <c r="G28" i="20"/>
  <c r="J28" i="20" s="1"/>
  <c r="I27" i="20"/>
  <c r="G27" i="20"/>
  <c r="J27" i="20" s="1"/>
  <c r="I26" i="20"/>
  <c r="G26" i="20"/>
  <c r="J26" i="20" s="1"/>
  <c r="I25" i="20"/>
  <c r="G25" i="20"/>
  <c r="J25" i="20" s="1"/>
  <c r="I24" i="20"/>
  <c r="G24" i="20"/>
  <c r="I23" i="20"/>
  <c r="G23" i="20"/>
  <c r="J23" i="20" s="1"/>
  <c r="D114" i="19"/>
  <c r="C114" i="19"/>
  <c r="E113" i="19"/>
  <c r="E112" i="19"/>
  <c r="E111" i="19"/>
  <c r="E110" i="19"/>
  <c r="E109" i="19"/>
  <c r="E108" i="19"/>
  <c r="E114" i="19" s="1"/>
  <c r="D102" i="19"/>
  <c r="C102" i="19"/>
  <c r="E101" i="19"/>
  <c r="F22" i="9" s="1"/>
  <c r="E100" i="19"/>
  <c r="F21" i="9" s="1"/>
  <c r="E99" i="19"/>
  <c r="F20" i="9" s="1"/>
  <c r="E98" i="19"/>
  <c r="F19" i="9" s="1"/>
  <c r="E97" i="19"/>
  <c r="F18" i="9" s="1"/>
  <c r="E96" i="19"/>
  <c r="E102" i="19" s="1"/>
  <c r="D91" i="19"/>
  <c r="G101" i="19" s="1"/>
  <c r="C91" i="19"/>
  <c r="E90" i="19"/>
  <c r="E89" i="19"/>
  <c r="E88" i="19"/>
  <c r="E87" i="19"/>
  <c r="E86" i="19"/>
  <c r="E82" i="19"/>
  <c r="H100" i="19" s="1"/>
  <c r="G21" i="9" s="1"/>
  <c r="D82" i="19"/>
  <c r="G100" i="19" s="1"/>
  <c r="F100" i="19" s="1"/>
  <c r="C82" i="19"/>
  <c r="E81" i="19"/>
  <c r="E80" i="19"/>
  <c r="E79" i="19"/>
  <c r="E78" i="19"/>
  <c r="E77" i="19"/>
  <c r="D73" i="19"/>
  <c r="G99" i="19" s="1"/>
  <c r="C73" i="19"/>
  <c r="E72" i="19"/>
  <c r="E71" i="19"/>
  <c r="E70" i="19"/>
  <c r="E69" i="19"/>
  <c r="E68" i="19"/>
  <c r="E73" i="19" s="1"/>
  <c r="H99" i="19" s="1"/>
  <c r="G20" i="9" s="1"/>
  <c r="D64" i="19"/>
  <c r="G98" i="19" s="1"/>
  <c r="C64" i="19"/>
  <c r="E63" i="19"/>
  <c r="E62" i="19"/>
  <c r="E60" i="19"/>
  <c r="E59" i="19"/>
  <c r="D55" i="19"/>
  <c r="G97" i="19" s="1"/>
  <c r="C55" i="19"/>
  <c r="E54" i="19"/>
  <c r="E53" i="19"/>
  <c r="E52" i="19"/>
  <c r="E51" i="19"/>
  <c r="E50" i="19"/>
  <c r="E49" i="19"/>
  <c r="E48" i="19"/>
  <c r="E47" i="19"/>
  <c r="E46" i="19"/>
  <c r="E45" i="19"/>
  <c r="H40" i="19"/>
  <c r="F40" i="19"/>
  <c r="I39" i="19"/>
  <c r="G39" i="19"/>
  <c r="J39" i="19" s="1"/>
  <c r="I38" i="19"/>
  <c r="G38" i="19"/>
  <c r="J38" i="19" s="1"/>
  <c r="I37" i="19"/>
  <c r="G37" i="19"/>
  <c r="J37" i="19" s="1"/>
  <c r="I36" i="19"/>
  <c r="G36" i="19"/>
  <c r="J36" i="19" s="1"/>
  <c r="I35" i="19"/>
  <c r="G35" i="19"/>
  <c r="J35" i="19" s="1"/>
  <c r="I34" i="19"/>
  <c r="J34" i="19" s="1"/>
  <c r="G34" i="19"/>
  <c r="I33" i="19"/>
  <c r="G33" i="19"/>
  <c r="J33" i="19" s="1"/>
  <c r="I32" i="19"/>
  <c r="G32" i="19"/>
  <c r="J32" i="19" s="1"/>
  <c r="I31" i="19"/>
  <c r="G31" i="19"/>
  <c r="J31" i="19" s="1"/>
  <c r="I30" i="19"/>
  <c r="G30" i="19"/>
  <c r="J30" i="19" s="1"/>
  <c r="J29" i="19"/>
  <c r="I29" i="19"/>
  <c r="G29" i="19"/>
  <c r="I28" i="19"/>
  <c r="G28" i="19"/>
  <c r="J28" i="19" s="1"/>
  <c r="I27" i="19"/>
  <c r="G27" i="19"/>
  <c r="J27" i="19" s="1"/>
  <c r="I26" i="19"/>
  <c r="G26" i="19"/>
  <c r="J26" i="19" s="1"/>
  <c r="I25" i="19"/>
  <c r="G25" i="19"/>
  <c r="I24" i="19"/>
  <c r="G24" i="19"/>
  <c r="J24" i="19" s="1"/>
  <c r="I23" i="19"/>
  <c r="G23" i="19"/>
  <c r="J23" i="19" s="1"/>
  <c r="E109" i="1"/>
  <c r="E110" i="1"/>
  <c r="E111" i="1"/>
  <c r="E112" i="1"/>
  <c r="E113" i="1"/>
  <c r="E108" i="1"/>
  <c r="D114" i="1"/>
  <c r="C114" i="1"/>
  <c r="D64" i="1"/>
  <c r="G98" i="1" s="1"/>
  <c r="E78" i="1"/>
  <c r="E79" i="1"/>
  <c r="E80" i="1"/>
  <c r="E81" i="1"/>
  <c r="E69" i="1"/>
  <c r="E70" i="1"/>
  <c r="E71" i="1"/>
  <c r="E72" i="1"/>
  <c r="E88" i="1"/>
  <c r="D102" i="1"/>
  <c r="C102" i="1"/>
  <c r="E96" i="1"/>
  <c r="C17" i="9" s="1"/>
  <c r="E101" i="1"/>
  <c r="C22" i="9" s="1"/>
  <c r="D91" i="1"/>
  <c r="G101" i="1" s="1"/>
  <c r="C91" i="1"/>
  <c r="E90" i="1"/>
  <c r="E89" i="1"/>
  <c r="E87" i="1"/>
  <c r="E86" i="1"/>
  <c r="H40" i="1"/>
  <c r="F40" i="1"/>
  <c r="G23" i="1"/>
  <c r="I23" i="1"/>
  <c r="G24" i="1"/>
  <c r="I24" i="1"/>
  <c r="I17" i="9" l="1"/>
  <c r="I99" i="20"/>
  <c r="I101" i="20"/>
  <c r="F100" i="20"/>
  <c r="I100" i="20"/>
  <c r="J20" i="9"/>
  <c r="E64" i="20"/>
  <c r="H98" i="20" s="1"/>
  <c r="J19" i="9" s="1"/>
  <c r="E55" i="20"/>
  <c r="H97" i="20" s="1"/>
  <c r="I97" i="20" s="1"/>
  <c r="J24" i="20"/>
  <c r="J40" i="20" s="1"/>
  <c r="I40" i="20"/>
  <c r="H96" i="20" s="1"/>
  <c r="J17" i="9" s="1"/>
  <c r="H20" i="9"/>
  <c r="I99" i="19"/>
  <c r="F17" i="9"/>
  <c r="H17" i="9" s="1"/>
  <c r="E91" i="19"/>
  <c r="H101" i="19" s="1"/>
  <c r="G22" i="9" s="1"/>
  <c r="E64" i="19"/>
  <c r="H98" i="19" s="1"/>
  <c r="G19" i="9" s="1"/>
  <c r="H19" i="9" s="1"/>
  <c r="E55" i="19"/>
  <c r="H97" i="19" s="1"/>
  <c r="I40" i="19"/>
  <c r="H96" i="19" s="1"/>
  <c r="G17" i="9" s="1"/>
  <c r="G40" i="19"/>
  <c r="G96" i="19" s="1"/>
  <c r="K22" i="9"/>
  <c r="H22" i="9"/>
  <c r="K21" i="9"/>
  <c r="H21" i="9"/>
  <c r="K20" i="9"/>
  <c r="K19" i="9"/>
  <c r="L22" i="9"/>
  <c r="I23" i="9"/>
  <c r="F23" i="9"/>
  <c r="L17" i="9"/>
  <c r="F99" i="20"/>
  <c r="F101" i="20"/>
  <c r="I98" i="20"/>
  <c r="G40" i="20"/>
  <c r="G96" i="20" s="1"/>
  <c r="I101" i="19"/>
  <c r="F96" i="19"/>
  <c r="G102" i="19"/>
  <c r="F99" i="19"/>
  <c r="I97" i="19"/>
  <c r="I100" i="19"/>
  <c r="I96" i="19"/>
  <c r="F101" i="19"/>
  <c r="J25" i="19"/>
  <c r="J40" i="19" s="1"/>
  <c r="E114" i="1"/>
  <c r="E91" i="1"/>
  <c r="J24" i="1"/>
  <c r="J23" i="1"/>
  <c r="F98" i="20" l="1"/>
  <c r="F97" i="20"/>
  <c r="J18" i="9"/>
  <c r="K18" i="9" s="1"/>
  <c r="K17" i="9"/>
  <c r="H102" i="20"/>
  <c r="I96" i="20"/>
  <c r="I102" i="20" s="1"/>
  <c r="I98" i="19"/>
  <c r="I102" i="19" s="1"/>
  <c r="H102" i="19"/>
  <c r="F98" i="19"/>
  <c r="F97" i="19"/>
  <c r="G18" i="9"/>
  <c r="F96" i="20"/>
  <c r="F102" i="20" s="1"/>
  <c r="G102" i="20"/>
  <c r="H101" i="1"/>
  <c r="J23" i="9" l="1"/>
  <c r="F102" i="19"/>
  <c r="H18" i="9"/>
  <c r="H23" i="9" s="1"/>
  <c r="G23" i="9"/>
  <c r="I101" i="1"/>
  <c r="D22" i="9"/>
  <c r="F101" i="1"/>
  <c r="E22" i="9" l="1"/>
  <c r="M22" i="9"/>
  <c r="N22" i="9" s="1"/>
  <c r="E45" i="1"/>
  <c r="E77" i="1"/>
  <c r="E68" i="1"/>
  <c r="E63" i="1"/>
  <c r="E62" i="1"/>
  <c r="E60" i="1"/>
  <c r="E59" i="1"/>
  <c r="E54" i="1" l="1"/>
  <c r="E53" i="1"/>
  <c r="E52" i="1"/>
  <c r="E51" i="1"/>
  <c r="E50" i="1"/>
  <c r="E49" i="1"/>
  <c r="E48" i="1"/>
  <c r="E47" i="1"/>
  <c r="E46" i="1"/>
  <c r="E98" i="1"/>
  <c r="C19" i="9" s="1"/>
  <c r="L19" i="9" s="1"/>
  <c r="E97" i="1"/>
  <c r="C18" i="9" s="1"/>
  <c r="E99" i="1"/>
  <c r="C20" i="9" s="1"/>
  <c r="L20" i="9" s="1"/>
  <c r="E100" i="1"/>
  <c r="C21" i="9" s="1"/>
  <c r="L21" i="9" s="1"/>
  <c r="I29" i="1"/>
  <c r="G29" i="1"/>
  <c r="I28" i="1"/>
  <c r="G28" i="1"/>
  <c r="I26" i="1"/>
  <c r="G26" i="1"/>
  <c r="I25" i="1"/>
  <c r="G25" i="1"/>
  <c r="I27" i="1"/>
  <c r="G27" i="1"/>
  <c r="I30" i="1"/>
  <c r="G30" i="1"/>
  <c r="I31" i="1"/>
  <c r="G31" i="1"/>
  <c r="I32" i="1"/>
  <c r="G32" i="1"/>
  <c r="I36" i="1"/>
  <c r="G36" i="1"/>
  <c r="I34" i="1"/>
  <c r="G34" i="1"/>
  <c r="I35" i="1"/>
  <c r="G35" i="1"/>
  <c r="C64" i="1"/>
  <c r="C55" i="1"/>
  <c r="E73" i="1"/>
  <c r="H99" i="1" s="1"/>
  <c r="D20" i="9" s="1"/>
  <c r="E64" i="1"/>
  <c r="H98" i="1" s="1"/>
  <c r="D19" i="9" s="1"/>
  <c r="I37" i="1"/>
  <c r="G37" i="1"/>
  <c r="C82" i="1"/>
  <c r="G39" i="1"/>
  <c r="G38" i="1"/>
  <c r="G33" i="1"/>
  <c r="I39" i="1"/>
  <c r="I38" i="1"/>
  <c r="I33" i="1"/>
  <c r="C73" i="1"/>
  <c r="D82" i="1"/>
  <c r="G100" i="1" s="1"/>
  <c r="D55" i="1"/>
  <c r="G97" i="1" s="1"/>
  <c r="D73" i="1"/>
  <c r="G99" i="1" s="1"/>
  <c r="L18" i="9" l="1"/>
  <c r="C23" i="9"/>
  <c r="E20" i="9"/>
  <c r="M20" i="9"/>
  <c r="N20" i="9" s="1"/>
  <c r="M19" i="9"/>
  <c r="N19" i="9" s="1"/>
  <c r="E19" i="9"/>
  <c r="J27" i="1"/>
  <c r="E102" i="1"/>
  <c r="F99" i="1"/>
  <c r="I40" i="1"/>
  <c r="H96" i="1" s="1"/>
  <c r="D17" i="9" s="1"/>
  <c r="J32" i="1"/>
  <c r="G40" i="1"/>
  <c r="G96" i="1" s="1"/>
  <c r="G102" i="1" s="1"/>
  <c r="J25" i="1"/>
  <c r="I99" i="1"/>
  <c r="I98" i="1"/>
  <c r="J39" i="1"/>
  <c r="J37" i="1"/>
  <c r="J30" i="1"/>
  <c r="J26" i="1"/>
  <c r="J38" i="1"/>
  <c r="J31" i="1"/>
  <c r="J29" i="1"/>
  <c r="J33" i="1"/>
  <c r="J35" i="1"/>
  <c r="J34" i="1"/>
  <c r="J36" i="1"/>
  <c r="J28" i="1"/>
  <c r="E82" i="1"/>
  <c r="H100" i="1" s="1"/>
  <c r="D21" i="9" s="1"/>
  <c r="E55" i="1"/>
  <c r="H97" i="1" s="1"/>
  <c r="E21" i="9" l="1"/>
  <c r="M21" i="9"/>
  <c r="N21" i="9" s="1"/>
  <c r="I97" i="1"/>
  <c r="D18" i="9"/>
  <c r="M17" i="9"/>
  <c r="N17" i="9" s="1"/>
  <c r="D23" i="9"/>
  <c r="E17" i="9"/>
  <c r="H102" i="1"/>
  <c r="I96" i="1"/>
  <c r="F97" i="1"/>
  <c r="F100" i="1"/>
  <c r="F96" i="1"/>
  <c r="I100" i="1"/>
  <c r="J40" i="1"/>
  <c r="M18" i="9" l="1"/>
  <c r="N18" i="9" s="1"/>
  <c r="E18" i="9"/>
  <c r="E23" i="9" s="1"/>
  <c r="I102" i="1"/>
  <c r="K23" i="9" l="1"/>
  <c r="L23" i="9"/>
  <c r="M23" i="9"/>
  <c r="N23" i="9" l="1"/>
  <c r="F98" i="1" l="1"/>
  <c r="F102" i="1" s="1"/>
</calcChain>
</file>

<file path=xl/sharedStrings.xml><?xml version="1.0" encoding="utf-8"?>
<sst xmlns="http://schemas.openxmlformats.org/spreadsheetml/2006/main" count="317" uniqueCount="78">
  <si>
    <t xml:space="preserve">Project title: </t>
  </si>
  <si>
    <t>Salaries</t>
  </si>
  <si>
    <t>SALARIES</t>
  </si>
  <si>
    <t>Participant</t>
  </si>
  <si>
    <t>Role</t>
  </si>
  <si>
    <t>Institution</t>
  </si>
  <si>
    <t>Salary per month</t>
  </si>
  <si>
    <t xml:space="preserve">Total </t>
  </si>
  <si>
    <t>p-months*</t>
  </si>
  <si>
    <t>Total</t>
  </si>
  <si>
    <t>* p-months: person months</t>
  </si>
  <si>
    <t>OPERATING EXPENSES</t>
  </si>
  <si>
    <t>TRAVEL EXPENSES</t>
  </si>
  <si>
    <t>PURCHASE OF EQUIPMENT</t>
  </si>
  <si>
    <t>CONTRACTED SERVICES</t>
  </si>
  <si>
    <t>Expense item</t>
  </si>
  <si>
    <t>Own financing</t>
  </si>
  <si>
    <t>Operating expenses</t>
  </si>
  <si>
    <t>Travel expenses</t>
  </si>
  <si>
    <t>Purchase of equipment</t>
  </si>
  <si>
    <t>Contracted services</t>
  </si>
  <si>
    <t>* Overhead is not calculated on contracted services</t>
  </si>
  <si>
    <t>** Unused funding can to some degree be transferred between years, report the actual use of IRF funding in Year 1</t>
  </si>
  <si>
    <t>Column1</t>
  </si>
  <si>
    <t>Overhead</t>
  </si>
  <si>
    <t>Expenses</t>
  </si>
  <si>
    <t xml:space="preserve">Actual use </t>
  </si>
  <si>
    <t>Total own</t>
  </si>
  <si>
    <t>Salaries Total</t>
  </si>
  <si>
    <t>MARKÁÆTLUN - the Strategic Research and Development Program (SRDP)</t>
  </si>
  <si>
    <t xml:space="preserve">Case number: </t>
  </si>
  <si>
    <r>
      <t>p-months*</t>
    </r>
    <r>
      <rPr>
        <b/>
        <sz val="9"/>
        <color theme="0" tint="-4.9989318521683403E-2"/>
        <rFont val="Calibri"/>
        <family val="2"/>
      </rPr>
      <t>IRF</t>
    </r>
  </si>
  <si>
    <t>Requested</t>
  </si>
  <si>
    <t>Justification</t>
  </si>
  <si>
    <t>A scientific report for the grant period is submitted separately</t>
  </si>
  <si>
    <t>Fill in the white cells - gray shaded cells will autofill and should not be altered</t>
  </si>
  <si>
    <t>OVERHEAD</t>
  </si>
  <si>
    <t>A</t>
  </si>
  <si>
    <t>B</t>
  </si>
  <si>
    <t>GRANT PERIOD 2. Estimated Costs and Sources of Financing According to application</t>
  </si>
  <si>
    <t>Use of Allocated Funds</t>
  </si>
  <si>
    <t xml:space="preserve"> GRANT PERIOD 1.  Summary of expenditure</t>
  </si>
  <si>
    <r>
      <t xml:space="preserve">A signed copy of the scientific report along with the budget report and transaction list shall be sent to Rannís by email to </t>
    </r>
    <r>
      <rPr>
        <b/>
        <sz val="9"/>
        <color theme="1"/>
        <rFont val="Calibri"/>
        <family val="2"/>
      </rPr>
      <t xml:space="preserve">markaaetlun@rannis.is - Subject:  Annual Report-Grant number </t>
    </r>
  </si>
  <si>
    <t>The annual report covers Grant Period 2 (P2) as stated in Contract 2</t>
  </si>
  <si>
    <t>The annual report covers Grant Period 1 (P1) as stated in Contract 1</t>
  </si>
  <si>
    <t>Grant number:</t>
  </si>
  <si>
    <t xml:space="preserve">Project Leader: </t>
  </si>
  <si>
    <t>b</t>
  </si>
  <si>
    <t>c</t>
  </si>
  <si>
    <t>d</t>
  </si>
  <si>
    <t>e</t>
  </si>
  <si>
    <t>GRANT PERIOD 3. Estimated Costs and Sources of Financing According to application</t>
  </si>
  <si>
    <r>
      <t>As specified in Contract 2</t>
    </r>
    <r>
      <rPr>
        <sz val="9"/>
        <color theme="1"/>
        <rFont val="Calibri"/>
        <family val="2"/>
      </rPr>
      <t xml:space="preserve"> (please fill in the white cells)</t>
    </r>
  </si>
  <si>
    <r>
      <t>As specified in Contract 1</t>
    </r>
    <r>
      <rPr>
        <sz val="9"/>
        <color theme="1"/>
        <rFont val="Calibri"/>
        <family val="2"/>
      </rPr>
      <t xml:space="preserve"> (please fill in the white cells)</t>
    </r>
  </si>
  <si>
    <t xml:space="preserve">Budget report for Grant Period 2 </t>
  </si>
  <si>
    <t>Budget report for Grant Period 1</t>
  </si>
  <si>
    <t>Budget report for Grant Period 3</t>
  </si>
  <si>
    <t>The annual report covers Grant Period 3 (P3) as stated in Contract 3</t>
  </si>
  <si>
    <t xml:space="preserve">Whole Grant Period - Use of Funding </t>
  </si>
  <si>
    <t>Grant Period 1</t>
  </si>
  <si>
    <t>Grant Period 2</t>
  </si>
  <si>
    <t>Grant Period 3</t>
  </si>
  <si>
    <t>Total Grant Period</t>
  </si>
  <si>
    <t>Applied to SRDP</t>
  </si>
  <si>
    <t>SRDP</t>
  </si>
  <si>
    <r>
      <t>p-months</t>
    </r>
    <r>
      <rPr>
        <b/>
        <sz val="9"/>
        <color theme="0" tint="-4.9989318521683403E-2"/>
        <rFont val="Calibri"/>
        <family val="2"/>
      </rPr>
      <t>*IRF</t>
    </r>
  </si>
  <si>
    <t>According to Contract 1</t>
  </si>
  <si>
    <t>According to Contracts</t>
  </si>
  <si>
    <t>According to Contract 2</t>
  </si>
  <si>
    <t>According to Contract 3</t>
  </si>
  <si>
    <t>Unused funding          transferred to Grant Period 2</t>
  </si>
  <si>
    <t>Unused funding          transferred to Grant Period 3</t>
  </si>
  <si>
    <t>Unused Funding</t>
  </si>
  <si>
    <t xml:space="preserve">SRDP Funding </t>
  </si>
  <si>
    <t>Unused funding                                      transferred to Grant Period 2</t>
  </si>
  <si>
    <t>Unused funding                                      transferred to Grant Period 3</t>
  </si>
  <si>
    <t xml:space="preserve">Unused funding                                      </t>
  </si>
  <si>
    <t>Total                         Unused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</si>
</sst>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name val="Calibri"/>
      <family val="2"/>
    </font>
    <font>
      <b/>
      <sz val="14"/>
      <color rgb="FFFF0000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b/>
      <sz val="9"/>
      <color theme="4" tint="-0.24997711111789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0" tint="-4.9989318521683403E-2"/>
      <name val="Calibri"/>
      <family val="2"/>
    </font>
    <font>
      <sz val="9"/>
      <color rgb="FF000000"/>
      <name val="Calibri"/>
      <family val="2"/>
    </font>
    <font>
      <sz val="9"/>
      <color theme="4" tint="-0.249977111117893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9"/>
      <color rgb="FF000000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4472C4"/>
      <name val="Calibri"/>
      <family val="2"/>
    </font>
    <font>
      <b/>
      <sz val="9"/>
      <color theme="8" tint="-0.249977111117893"/>
      <name val="Calibri"/>
      <family val="2"/>
    </font>
    <font>
      <b/>
      <sz val="9"/>
      <color theme="7" tint="-0.249977111117893"/>
      <name val="Calibri"/>
      <family val="2"/>
    </font>
    <font>
      <sz val="9"/>
      <color theme="7" tint="-0.249977111117893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5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2" borderId="0" xfId="0" applyFont="1" applyFill="1"/>
    <xf numFmtId="0" fontId="4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4" fillId="2" borderId="0" xfId="0" applyFont="1" applyFill="1" applyAlignment="1">
      <alignment horizontal="left"/>
    </xf>
    <xf numFmtId="0" fontId="4" fillId="0" borderId="0" xfId="0" applyFont="1"/>
    <xf numFmtId="0" fontId="6" fillId="0" borderId="4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Protection="1">
      <protection locked="0"/>
    </xf>
    <xf numFmtId="0" fontId="10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2" fillId="2" borderId="0" xfId="0" applyFont="1" applyFill="1"/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41" fontId="12" fillId="2" borderId="0" xfId="1" applyFont="1" applyFill="1" applyBorder="1" applyProtection="1"/>
    <xf numFmtId="41" fontId="12" fillId="2" borderId="0" xfId="1" applyFont="1" applyFill="1" applyBorder="1" applyAlignment="1" applyProtection="1">
      <alignment horizontal="right"/>
    </xf>
    <xf numFmtId="0" fontId="12" fillId="3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1" fontId="12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horizontal="left" vertical="center"/>
    </xf>
    <xf numFmtId="41" fontId="16" fillId="3" borderId="15" xfId="1" applyFont="1" applyFill="1" applyBorder="1" applyAlignment="1" applyProtection="1">
      <alignment horizontal="left" vertical="center"/>
    </xf>
    <xf numFmtId="41" fontId="16" fillId="3" borderId="1" xfId="1" applyFont="1" applyFill="1" applyBorder="1" applyAlignment="1" applyProtection="1">
      <alignment horizontal="left" vertical="center"/>
    </xf>
    <xf numFmtId="41" fontId="16" fillId="3" borderId="14" xfId="1" applyFont="1" applyFill="1" applyBorder="1" applyAlignment="1" applyProtection="1">
      <alignment horizontal="left" vertical="center"/>
    </xf>
    <xf numFmtId="41" fontId="16" fillId="3" borderId="11" xfId="1" applyFont="1" applyFill="1" applyBorder="1" applyAlignment="1" applyProtection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41" fontId="17" fillId="3" borderId="13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41" fontId="15" fillId="0" borderId="0" xfId="1" applyFont="1" applyBorder="1" applyAlignment="1" applyProtection="1">
      <alignment vertical="center"/>
      <protection locked="0"/>
    </xf>
    <xf numFmtId="41" fontId="19" fillId="2" borderId="17" xfId="1" applyFont="1" applyFill="1" applyBorder="1" applyAlignment="1" applyProtection="1">
      <alignment horizontal="center" vertical="center"/>
      <protection locked="0"/>
    </xf>
    <xf numFmtId="41" fontId="19" fillId="3" borderId="22" xfId="1" applyFont="1" applyFill="1" applyBorder="1" applyAlignment="1" applyProtection="1">
      <alignment horizontal="right" vertical="center"/>
    </xf>
    <xf numFmtId="41" fontId="20" fillId="2" borderId="17" xfId="1" applyFont="1" applyFill="1" applyBorder="1" applyAlignment="1" applyProtection="1">
      <alignment horizontal="center" vertical="center"/>
      <protection locked="0"/>
    </xf>
    <xf numFmtId="41" fontId="20" fillId="3" borderId="16" xfId="1" applyFont="1" applyFill="1" applyBorder="1" applyAlignment="1" applyProtection="1">
      <alignment horizontal="right" vertical="center"/>
    </xf>
    <xf numFmtId="41" fontId="11" fillId="3" borderId="7" xfId="1" applyFont="1" applyFill="1" applyBorder="1" applyAlignment="1" applyProtection="1">
      <alignment vertical="center"/>
    </xf>
    <xf numFmtId="0" fontId="15" fillId="0" borderId="15" xfId="0" applyFont="1" applyBorder="1" applyAlignment="1" applyProtection="1">
      <alignment vertical="center"/>
      <protection locked="0"/>
    </xf>
    <xf numFmtId="41" fontId="19" fillId="2" borderId="18" xfId="1" applyFont="1" applyFill="1" applyBorder="1" applyAlignment="1" applyProtection="1">
      <alignment horizontal="center" vertical="center"/>
      <protection locked="0"/>
    </xf>
    <xf numFmtId="41" fontId="19" fillId="3" borderId="19" xfId="1" applyFont="1" applyFill="1" applyBorder="1" applyAlignment="1" applyProtection="1">
      <alignment horizontal="right" vertical="center"/>
    </xf>
    <xf numFmtId="41" fontId="20" fillId="2" borderId="18" xfId="1" applyFont="1" applyFill="1" applyBorder="1" applyAlignment="1" applyProtection="1">
      <alignment horizontal="center" vertical="center"/>
      <protection locked="0"/>
    </xf>
    <xf numFmtId="41" fontId="20" fillId="3" borderId="19" xfId="1" applyFont="1" applyFill="1" applyBorder="1" applyAlignment="1" applyProtection="1">
      <alignment horizontal="right" vertical="center"/>
    </xf>
    <xf numFmtId="49" fontId="11" fillId="2" borderId="0" xfId="0" applyNumberFormat="1" applyFont="1" applyFill="1" applyAlignment="1">
      <alignment horizontal="left" vertical="center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horizontal="left" vertical="center"/>
      <protection locked="0"/>
    </xf>
    <xf numFmtId="41" fontId="11" fillId="2" borderId="0" xfId="1" applyFont="1" applyFill="1" applyBorder="1" applyAlignment="1" applyProtection="1">
      <alignment horizontal="right" vertical="center"/>
      <protection locked="0"/>
    </xf>
    <xf numFmtId="3" fontId="15" fillId="0" borderId="15" xfId="0" applyNumberFormat="1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/>
    </xf>
    <xf numFmtId="41" fontId="12" fillId="4" borderId="11" xfId="0" applyNumberFormat="1" applyFont="1" applyFill="1" applyBorder="1" applyAlignment="1">
      <alignment horizontal="right" vertical="center"/>
    </xf>
    <xf numFmtId="41" fontId="14" fillId="4" borderId="20" xfId="0" applyNumberFormat="1" applyFont="1" applyFill="1" applyBorder="1" applyAlignment="1">
      <alignment horizontal="center" vertical="center"/>
    </xf>
    <xf numFmtId="41" fontId="14" fillId="4" borderId="21" xfId="0" applyNumberFormat="1" applyFont="1" applyFill="1" applyBorder="1" applyAlignment="1">
      <alignment horizontal="right" vertical="center"/>
    </xf>
    <xf numFmtId="41" fontId="13" fillId="4" borderId="20" xfId="0" applyNumberFormat="1" applyFont="1" applyFill="1" applyBorder="1" applyAlignment="1">
      <alignment horizontal="center" vertical="center"/>
    </xf>
    <xf numFmtId="41" fontId="13" fillId="4" borderId="21" xfId="0" applyNumberFormat="1" applyFont="1" applyFill="1" applyBorder="1" applyAlignment="1">
      <alignment horizontal="right" vertical="center"/>
    </xf>
    <xf numFmtId="41" fontId="11" fillId="3" borderId="13" xfId="0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3" fontId="12" fillId="2" borderId="0" xfId="0" applyNumberFormat="1" applyFont="1" applyFill="1" applyAlignment="1">
      <alignment horizontal="right" vertical="center"/>
    </xf>
    <xf numFmtId="3" fontId="21" fillId="2" borderId="0" xfId="0" applyNumberFormat="1" applyFont="1" applyFill="1" applyAlignment="1">
      <alignment horizontal="left" vertical="center"/>
    </xf>
    <xf numFmtId="3" fontId="13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vertical="center"/>
    </xf>
    <xf numFmtId="41" fontId="15" fillId="0" borderId="14" xfId="1" applyFont="1" applyBorder="1" applyAlignment="1" applyProtection="1">
      <alignment vertical="center"/>
      <protection locked="0"/>
    </xf>
    <xf numFmtId="41" fontId="19" fillId="2" borderId="0" xfId="1" applyFont="1" applyFill="1" applyAlignment="1" applyProtection="1">
      <alignment horizontal="right" vertical="center"/>
      <protection locked="0"/>
    </xf>
    <xf numFmtId="3" fontId="20" fillId="3" borderId="14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vertical="center"/>
      <protection locked="0"/>
    </xf>
    <xf numFmtId="41" fontId="15" fillId="0" borderId="15" xfId="1" applyFont="1" applyBorder="1" applyAlignment="1" applyProtection="1">
      <alignment vertical="center"/>
      <protection locked="0"/>
    </xf>
    <xf numFmtId="3" fontId="20" fillId="3" borderId="15" xfId="0" applyNumberFormat="1" applyFont="1" applyFill="1" applyBorder="1" applyAlignment="1">
      <alignment horizontal="right" vertical="center"/>
    </xf>
    <xf numFmtId="0" fontId="23" fillId="2" borderId="7" xfId="0" applyFont="1" applyFill="1" applyBorder="1" applyAlignment="1" applyProtection="1">
      <alignment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41" fontId="15" fillId="2" borderId="15" xfId="1" applyFont="1" applyFill="1" applyBorder="1" applyAlignment="1" applyProtection="1">
      <alignment horizontal="right" vertical="center"/>
      <protection locked="0"/>
    </xf>
    <xf numFmtId="0" fontId="16" fillId="2" borderId="0" xfId="0" applyFont="1" applyFill="1" applyAlignment="1">
      <alignment vertical="center"/>
    </xf>
    <xf numFmtId="0" fontId="15" fillId="2" borderId="15" xfId="0" applyFont="1" applyFill="1" applyBorder="1" applyAlignment="1" applyProtection="1">
      <alignment vertical="center"/>
      <protection locked="0"/>
    </xf>
    <xf numFmtId="41" fontId="15" fillId="2" borderId="15" xfId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2" borderId="7" xfId="0" applyFont="1" applyFill="1" applyBorder="1" applyAlignment="1" applyProtection="1">
      <alignment vertical="center"/>
      <protection locked="0"/>
    </xf>
    <xf numFmtId="0" fontId="15" fillId="2" borderId="2" xfId="0" applyFont="1" applyFill="1" applyBorder="1" applyAlignment="1" applyProtection="1">
      <alignment vertical="center"/>
      <protection locked="0"/>
    </xf>
    <xf numFmtId="41" fontId="15" fillId="2" borderId="2" xfId="1" applyFont="1" applyFill="1" applyBorder="1" applyAlignment="1" applyProtection="1">
      <alignment vertical="center"/>
      <protection locked="0"/>
    </xf>
    <xf numFmtId="3" fontId="20" fillId="3" borderId="2" xfId="0" applyNumberFormat="1" applyFont="1" applyFill="1" applyBorder="1" applyAlignment="1">
      <alignment horizontal="right" vertical="center"/>
    </xf>
    <xf numFmtId="0" fontId="15" fillId="2" borderId="9" xfId="0" applyFont="1" applyFill="1" applyBorder="1" applyAlignment="1" applyProtection="1">
      <alignment vertical="center"/>
      <protection locked="0"/>
    </xf>
    <xf numFmtId="0" fontId="23" fillId="2" borderId="10" xfId="0" applyFont="1" applyFill="1" applyBorder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3" fontId="13" fillId="3" borderId="9" xfId="0" applyNumberFormat="1" applyFont="1" applyFill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24" fillId="3" borderId="1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3" fontId="15" fillId="2" borderId="14" xfId="0" applyNumberFormat="1" applyFont="1" applyFill="1" applyBorder="1" applyAlignment="1" applyProtection="1">
      <alignment horizontal="right" vertical="center"/>
      <protection locked="0"/>
    </xf>
    <xf numFmtId="3" fontId="19" fillId="2" borderId="14" xfId="0" applyNumberFormat="1" applyFont="1" applyFill="1" applyBorder="1" applyAlignment="1" applyProtection="1">
      <alignment horizontal="right" vertical="center"/>
      <protection locked="0"/>
    </xf>
    <xf numFmtId="3" fontId="20" fillId="3" borderId="0" xfId="0" applyNumberFormat="1" applyFont="1" applyFill="1" applyAlignment="1">
      <alignment horizontal="right" vertical="center"/>
    </xf>
    <xf numFmtId="0" fontId="15" fillId="2" borderId="4" xfId="0" applyFont="1" applyFill="1" applyBorder="1" applyAlignment="1" applyProtection="1">
      <alignment horizontal="left" vertical="center"/>
      <protection locked="0"/>
    </xf>
    <xf numFmtId="3" fontId="15" fillId="2" borderId="0" xfId="0" applyNumberFormat="1" applyFont="1" applyFill="1" applyAlignment="1" applyProtection="1">
      <alignment horizontal="right" vertical="center"/>
      <protection locked="0"/>
    </xf>
    <xf numFmtId="3" fontId="19" fillId="2" borderId="15" xfId="0" applyNumberFormat="1" applyFont="1" applyFill="1" applyBorder="1" applyAlignment="1" applyProtection="1">
      <alignment horizontal="righ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9" fillId="2" borderId="2" xfId="0" applyNumberFormat="1" applyFont="1" applyFill="1" applyBorder="1" applyAlignment="1" applyProtection="1">
      <alignment horizontal="right" vertical="center"/>
      <protection locked="0"/>
    </xf>
    <xf numFmtId="3" fontId="13" fillId="3" borderId="11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3" borderId="13" xfId="0" applyFont="1" applyFill="1" applyBorder="1" applyAlignment="1">
      <alignment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3" fontId="15" fillId="2" borderId="15" xfId="0" applyNumberFormat="1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3" fontId="15" fillId="2" borderId="2" xfId="0" applyNumberFormat="1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3" fontId="15" fillId="2" borderId="6" xfId="0" applyNumberFormat="1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3" fontId="14" fillId="3" borderId="1" xfId="0" applyNumberFormat="1" applyFont="1" applyFill="1" applyBorder="1" applyAlignment="1">
      <alignment horizontal="right" vertical="center"/>
    </xf>
    <xf numFmtId="3" fontId="13" fillId="3" borderId="12" xfId="0" applyNumberFormat="1" applyFont="1" applyFill="1" applyBorder="1" applyAlignment="1">
      <alignment vertical="center"/>
    </xf>
    <xf numFmtId="3" fontId="13" fillId="2" borderId="0" xfId="0" applyNumberFormat="1" applyFont="1" applyFill="1" applyAlignment="1">
      <alignment vertical="center"/>
    </xf>
    <xf numFmtId="3" fontId="26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vertical="center"/>
    </xf>
    <xf numFmtId="3" fontId="15" fillId="2" borderId="14" xfId="0" applyNumberFormat="1" applyFont="1" applyFill="1" applyBorder="1" applyAlignment="1" applyProtection="1">
      <alignment vertical="center"/>
      <protection locked="0"/>
    </xf>
    <xf numFmtId="3" fontId="19" fillId="2" borderId="3" xfId="0" applyNumberFormat="1" applyFont="1" applyFill="1" applyBorder="1" applyAlignment="1" applyProtection="1">
      <alignment vertical="center"/>
      <protection locked="0"/>
    </xf>
    <xf numFmtId="3" fontId="19" fillId="2" borderId="0" xfId="0" applyNumberFormat="1" applyFont="1" applyFill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3" fontId="14" fillId="3" borderId="13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3" fontId="19" fillId="2" borderId="4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3" fontId="19" fillId="2" borderId="6" xfId="0" applyNumberFormat="1" applyFont="1" applyFill="1" applyBorder="1" applyAlignment="1" applyProtection="1">
      <alignment vertical="center"/>
      <protection locked="0"/>
    </xf>
    <xf numFmtId="3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3" fontId="19" fillId="2" borderId="8" xfId="0" applyNumberFormat="1" applyFont="1" applyFill="1" applyBorder="1" applyAlignment="1" applyProtection="1">
      <alignment vertical="center"/>
      <protection locked="0"/>
    </xf>
    <xf numFmtId="3" fontId="14" fillId="3" borderId="14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2" fillId="2" borderId="13" xfId="0" applyFont="1" applyFill="1" applyBorder="1"/>
    <xf numFmtId="49" fontId="11" fillId="2" borderId="8" xfId="0" applyNumberFormat="1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3" fontId="20" fillId="3" borderId="0" xfId="0" applyNumberFormat="1" applyFont="1" applyFill="1" applyAlignment="1">
      <alignment vertical="center"/>
    </xf>
    <xf numFmtId="3" fontId="11" fillId="2" borderId="0" xfId="0" applyNumberFormat="1" applyFont="1" applyFill="1" applyAlignment="1" applyProtection="1">
      <alignment vertical="center"/>
      <protection locked="0"/>
    </xf>
    <xf numFmtId="3" fontId="11" fillId="3" borderId="0" xfId="0" applyNumberFormat="1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3" fontId="12" fillId="3" borderId="13" xfId="0" applyNumberFormat="1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3" fontId="19" fillId="0" borderId="14" xfId="0" applyNumberFormat="1" applyFont="1" applyBorder="1" applyAlignment="1" applyProtection="1">
      <alignment vertical="center"/>
      <protection locked="0"/>
    </xf>
    <xf numFmtId="3" fontId="19" fillId="0" borderId="15" xfId="0" applyNumberFormat="1" applyFont="1" applyBorder="1" applyAlignment="1" applyProtection="1">
      <alignment vertical="center"/>
      <protection locked="0"/>
    </xf>
    <xf numFmtId="3" fontId="19" fillId="0" borderId="2" xfId="0" applyNumberFormat="1" applyFont="1" applyBorder="1" applyAlignment="1" applyProtection="1">
      <alignment vertical="center"/>
      <protection locked="0"/>
    </xf>
    <xf numFmtId="3" fontId="15" fillId="3" borderId="14" xfId="0" applyNumberFormat="1" applyFont="1" applyFill="1" applyBorder="1" applyAlignment="1">
      <alignment vertical="center"/>
    </xf>
    <xf numFmtId="3" fontId="15" fillId="3" borderId="15" xfId="0" applyNumberFormat="1" applyFont="1" applyFill="1" applyBorder="1" applyAlignment="1">
      <alignment vertical="center"/>
    </xf>
    <xf numFmtId="3" fontId="15" fillId="3" borderId="2" xfId="0" applyNumberFormat="1" applyFont="1" applyFill="1" applyBorder="1" applyAlignment="1">
      <alignment vertical="center"/>
    </xf>
    <xf numFmtId="3" fontId="16" fillId="2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/>
    </xf>
    <xf numFmtId="3" fontId="15" fillId="2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3" fontId="19" fillId="2" borderId="15" xfId="0" applyNumberFormat="1" applyFont="1" applyFill="1" applyBorder="1" applyAlignment="1" applyProtection="1">
      <alignment vertical="center"/>
      <protection locked="0"/>
    </xf>
    <xf numFmtId="0" fontId="13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3" fontId="12" fillId="3" borderId="5" xfId="0" applyNumberFormat="1" applyFont="1" applyFill="1" applyBorder="1" applyAlignment="1">
      <alignment vertical="center"/>
    </xf>
    <xf numFmtId="3" fontId="20" fillId="3" borderId="14" xfId="0" applyNumberFormat="1" applyFont="1" applyFill="1" applyBorder="1" applyAlignment="1">
      <alignment vertical="center"/>
    </xf>
    <xf numFmtId="3" fontId="20" fillId="3" borderId="15" xfId="0" applyNumberFormat="1" applyFont="1" applyFill="1" applyBorder="1" applyAlignment="1">
      <alignment vertical="center"/>
    </xf>
    <xf numFmtId="3" fontId="20" fillId="3" borderId="2" xfId="0" applyNumberFormat="1" applyFont="1" applyFill="1" applyBorder="1" applyAlignment="1">
      <alignment vertical="center"/>
    </xf>
    <xf numFmtId="3" fontId="19" fillId="0" borderId="4" xfId="0" applyNumberFormat="1" applyFont="1" applyBorder="1" applyAlignment="1" applyProtection="1">
      <alignment vertical="center"/>
      <protection locked="0"/>
    </xf>
    <xf numFmtId="3" fontId="19" fillId="0" borderId="6" xfId="0" applyNumberFormat="1" applyFont="1" applyBorder="1" applyAlignment="1" applyProtection="1">
      <alignment vertical="center"/>
      <protection locked="0"/>
    </xf>
    <xf numFmtId="3" fontId="19" fillId="0" borderId="8" xfId="0" applyNumberFormat="1" applyFont="1" applyBorder="1" applyAlignment="1" applyProtection="1">
      <alignment vertical="center"/>
      <protection locked="0"/>
    </xf>
    <xf numFmtId="3" fontId="13" fillId="3" borderId="15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6" fillId="2" borderId="4" xfId="0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15" fillId="2" borderId="14" xfId="0" applyFont="1" applyFill="1" applyBorder="1" applyAlignment="1" applyProtection="1">
      <alignment vertical="center"/>
      <protection locked="0"/>
    </xf>
    <xf numFmtId="41" fontId="15" fillId="2" borderId="0" xfId="1" applyFont="1" applyFill="1" applyBorder="1" applyAlignment="1" applyProtection="1">
      <alignment vertical="center"/>
      <protection locked="0"/>
    </xf>
    <xf numFmtId="41" fontId="19" fillId="2" borderId="22" xfId="1" applyFont="1" applyFill="1" applyBorder="1" applyAlignment="1" applyProtection="1">
      <alignment horizontal="right" vertical="center"/>
    </xf>
    <xf numFmtId="41" fontId="20" fillId="2" borderId="16" xfId="1" applyFont="1" applyFill="1" applyBorder="1" applyAlignment="1" applyProtection="1">
      <alignment horizontal="right" vertical="center"/>
    </xf>
    <xf numFmtId="41" fontId="19" fillId="2" borderId="19" xfId="1" applyFont="1" applyFill="1" applyBorder="1" applyAlignment="1" applyProtection="1">
      <alignment horizontal="right" vertical="center"/>
    </xf>
    <xf numFmtId="41" fontId="20" fillId="2" borderId="19" xfId="1" applyFont="1" applyFill="1" applyBorder="1" applyAlignment="1" applyProtection="1">
      <alignment horizontal="right" vertical="center"/>
    </xf>
    <xf numFmtId="41" fontId="15" fillId="2" borderId="14" xfId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14" xfId="0" applyFont="1" applyFill="1" applyBorder="1" applyAlignment="1">
      <alignment vertical="center"/>
    </xf>
    <xf numFmtId="3" fontId="19" fillId="2" borderId="14" xfId="0" applyNumberFormat="1" applyFont="1" applyFill="1" applyBorder="1" applyAlignment="1" applyProtection="1">
      <alignment vertical="center"/>
      <protection locked="0"/>
    </xf>
    <xf numFmtId="3" fontId="15" fillId="2" borderId="14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1" fillId="2" borderId="15" xfId="0" applyFont="1" applyFill="1" applyBorder="1" applyAlignment="1">
      <alignment vertical="center"/>
    </xf>
    <xf numFmtId="3" fontId="15" fillId="2" borderId="15" xfId="0" applyNumberFormat="1" applyFont="1" applyFill="1" applyBorder="1" applyAlignment="1">
      <alignment vertical="center"/>
    </xf>
    <xf numFmtId="3" fontId="19" fillId="2" borderId="2" xfId="0" applyNumberFormat="1" applyFont="1" applyFill="1" applyBorder="1" applyAlignment="1" applyProtection="1">
      <alignment vertical="center"/>
      <protection locked="0"/>
    </xf>
    <xf numFmtId="3" fontId="15" fillId="2" borderId="2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9" fillId="2" borderId="0" xfId="2" applyFont="1" applyFill="1" applyBorder="1" applyProtection="1">
      <protection locked="0"/>
    </xf>
    <xf numFmtId="0" fontId="14" fillId="3" borderId="12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vertical="center"/>
    </xf>
    <xf numFmtId="41" fontId="12" fillId="3" borderId="11" xfId="0" applyNumberFormat="1" applyFont="1" applyFill="1" applyBorder="1" applyAlignment="1">
      <alignment horizontal="right" vertical="center"/>
    </xf>
    <xf numFmtId="41" fontId="14" fillId="3" borderId="20" xfId="0" applyNumberFormat="1" applyFont="1" applyFill="1" applyBorder="1" applyAlignment="1">
      <alignment horizontal="center" vertical="center"/>
    </xf>
    <xf numFmtId="41" fontId="14" fillId="3" borderId="21" xfId="0" applyNumberFormat="1" applyFont="1" applyFill="1" applyBorder="1" applyAlignment="1">
      <alignment horizontal="right" vertical="center"/>
    </xf>
    <xf numFmtId="41" fontId="13" fillId="3" borderId="20" xfId="0" applyNumberFormat="1" applyFont="1" applyFill="1" applyBorder="1" applyAlignment="1">
      <alignment horizontal="center" vertical="center"/>
    </xf>
    <xf numFmtId="41" fontId="13" fillId="3" borderId="21" xfId="0" applyNumberFormat="1" applyFont="1" applyFill="1" applyBorder="1" applyAlignment="1">
      <alignment horizontal="right" vertical="center"/>
    </xf>
    <xf numFmtId="0" fontId="11" fillId="2" borderId="4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left"/>
    </xf>
    <xf numFmtId="0" fontId="11" fillId="2" borderId="5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/>
    <xf numFmtId="0" fontId="30" fillId="2" borderId="0" xfId="0" applyFont="1" applyFill="1"/>
    <xf numFmtId="0" fontId="30" fillId="2" borderId="0" xfId="0" applyFont="1" applyFill="1" applyProtection="1">
      <protection locked="0"/>
    </xf>
    <xf numFmtId="0" fontId="30" fillId="0" borderId="0" xfId="0" applyFont="1" applyProtection="1">
      <protection locked="0"/>
    </xf>
    <xf numFmtId="0" fontId="31" fillId="2" borderId="0" xfId="0" applyFont="1" applyFill="1"/>
    <xf numFmtId="0" fontId="31" fillId="2" borderId="9" xfId="0" applyFont="1" applyFill="1" applyBorder="1"/>
    <xf numFmtId="0" fontId="31" fillId="2" borderId="0" xfId="0" applyFont="1" applyFill="1" applyProtection="1">
      <protection locked="0"/>
    </xf>
    <xf numFmtId="0" fontId="31" fillId="0" borderId="0" xfId="0" applyFont="1" applyProtection="1">
      <protection locked="0"/>
    </xf>
    <xf numFmtId="0" fontId="30" fillId="3" borderId="1" xfId="0" applyFont="1" applyFill="1" applyBorder="1"/>
    <xf numFmtId="0" fontId="30" fillId="2" borderId="0" xfId="0" applyFont="1" applyFill="1" applyAlignment="1">
      <alignment horizontal="left" vertical="top"/>
    </xf>
    <xf numFmtId="0" fontId="31" fillId="3" borderId="1" xfId="0" applyFont="1" applyFill="1" applyBorder="1" applyAlignment="1">
      <alignment horizontal="left" vertical="top"/>
    </xf>
    <xf numFmtId="0" fontId="31" fillId="3" borderId="1" xfId="0" applyFont="1" applyFill="1" applyBorder="1" applyAlignment="1">
      <alignment horizontal="center" vertical="top" wrapText="1"/>
    </xf>
    <xf numFmtId="0" fontId="30" fillId="2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30" fillId="3" borderId="15" xfId="0" applyFont="1" applyFill="1" applyBorder="1"/>
    <xf numFmtId="3" fontId="30" fillId="3" borderId="0" xfId="0" applyNumberFormat="1" applyFont="1" applyFill="1"/>
    <xf numFmtId="3" fontId="30" fillId="3" borderId="15" xfId="0" applyNumberFormat="1" applyFont="1" applyFill="1" applyBorder="1"/>
    <xf numFmtId="3" fontId="30" fillId="3" borderId="14" xfId="0" applyNumberFormat="1" applyFont="1" applyFill="1" applyBorder="1"/>
    <xf numFmtId="0" fontId="31" fillId="3" borderId="1" xfId="0" applyFont="1" applyFill="1" applyBorder="1"/>
    <xf numFmtId="3" fontId="31" fillId="3" borderId="1" xfId="0" applyNumberFormat="1" applyFont="1" applyFill="1" applyBorder="1"/>
    <xf numFmtId="3" fontId="31" fillId="3" borderId="11" xfId="0" applyNumberFormat="1" applyFont="1" applyFill="1" applyBorder="1"/>
    <xf numFmtId="3" fontId="31" fillId="3" borderId="12" xfId="0" applyNumberFormat="1" applyFont="1" applyFill="1" applyBorder="1"/>
    <xf numFmtId="0" fontId="30" fillId="0" borderId="0" xfId="0" applyFont="1"/>
    <xf numFmtId="0" fontId="32" fillId="2" borderId="0" xfId="0" applyFont="1" applyFill="1"/>
    <xf numFmtId="49" fontId="11" fillId="3" borderId="0" xfId="0" applyNumberFormat="1" applyFont="1" applyFill="1" applyAlignment="1">
      <alignment horizontal="center"/>
    </xf>
    <xf numFmtId="0" fontId="12" fillId="3" borderId="0" xfId="0" applyFont="1" applyFill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29" fillId="2" borderId="0" xfId="2" applyFont="1" applyFill="1" applyBorder="1" applyAlignment="1" applyProtection="1">
      <protection locked="0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3" fontId="28" fillId="3" borderId="6" xfId="0" applyNumberFormat="1" applyFont="1" applyFill="1" applyBorder="1" applyAlignment="1">
      <alignment horizontal="right" vertical="center"/>
    </xf>
    <xf numFmtId="3" fontId="28" fillId="3" borderId="7" xfId="0" applyNumberFormat="1" applyFont="1" applyFill="1" applyBorder="1" applyAlignment="1">
      <alignment horizontal="right" vertical="center"/>
    </xf>
    <xf numFmtId="3" fontId="27" fillId="3" borderId="11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0" fontId="27" fillId="3" borderId="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/>
    </xf>
  </cellXfs>
  <cellStyles count="3">
    <cellStyle name="Comma [0]" xfId="1" builtinId="6"/>
    <cellStyle name="Hyperlink" xfId="2" builtinId="8"/>
    <cellStyle name="Normal" xfId="0" builtinId="0"/>
  </cellStyles>
  <dxfs count="31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outline="0">
        <left style="thin">
          <color indexed="64"/>
        </left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outline="0">
        <left style="thin">
          <color indexed="64"/>
        </left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protection locked="1" hidden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3" formatCode="_-* #,##0_-;\-* #,##0_-;_-* &quot;-&quot;_-;_-@_-"/>
      <fill>
        <patternFill patternType="solid">
          <fgColor indexed="64"/>
          <bgColor theme="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2"/>
        </patternFill>
      </fill>
      <alignment vertical="center" textRotation="0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4" tint="-0.249977111117893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264767</xdr:colOff>
      <xdr:row>1</xdr:row>
      <xdr:rowOff>30480</xdr:rowOff>
    </xdr:from>
    <xdr:to>
      <xdr:col>9</xdr:col>
      <xdr:colOff>906780</xdr:colOff>
      <xdr:row>4</xdr:row>
      <xdr:rowOff>75005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D89F26-7B70-4824-AD82-C3A5C09C0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9787" y="205740"/>
          <a:ext cx="642013" cy="516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264767</xdr:colOff>
      <xdr:row>1</xdr:row>
      <xdr:rowOff>30480</xdr:rowOff>
    </xdr:from>
    <xdr:to>
      <xdr:col>9</xdr:col>
      <xdr:colOff>922020</xdr:colOff>
      <xdr:row>3</xdr:row>
      <xdr:rowOff>181685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752BD-CFD3-45E9-9A65-A32A3F96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9787" y="205740"/>
          <a:ext cx="642013" cy="516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264767</xdr:colOff>
      <xdr:row>1</xdr:row>
      <xdr:rowOff>30480</xdr:rowOff>
    </xdr:from>
    <xdr:to>
      <xdr:col>9</xdr:col>
      <xdr:colOff>922020</xdr:colOff>
      <xdr:row>3</xdr:row>
      <xdr:rowOff>181685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3DC64-6251-48D2-92C6-AD0B1AA17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9787" y="205740"/>
          <a:ext cx="642013" cy="516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74268</xdr:colOff>
      <xdr:row>1</xdr:row>
      <xdr:rowOff>53340</xdr:rowOff>
    </xdr:from>
    <xdr:to>
      <xdr:col>1</xdr:col>
      <xdr:colOff>719432</xdr:colOff>
      <xdr:row>4</xdr:row>
      <xdr:rowOff>45719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F3E532-3CCE-4EA2-BB12-1FC26CD7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88" y="228600"/>
          <a:ext cx="645164" cy="4648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84747B-A323-48DA-927D-0523A0F0103B}" name="Table3" displayName="Table3" ref="B44:F55" totalsRowCount="1" headerRowDxfId="318" dataDxfId="316" totalsRowDxfId="315" headerRowBorderDxfId="317" totalsRowBorderDxfId="314">
  <autoFilter ref="B44:F54" xr:uid="{3984747B-A323-48DA-927D-0523A0F010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F50D408-8899-4634-AD3B-C07A6F939EF7}" name="Institution" totalsRowLabel="Total" dataDxfId="313" totalsRowDxfId="312"/>
    <tableColumn id="3" xr3:uid="{1E083553-0FE7-4D03-B5F7-89F59A220ABE}" name="Total " totalsRowFunction="sum" dataDxfId="311" totalsRowDxfId="310" dataCellStyle="Comma [0]"/>
    <tableColumn id="4" xr3:uid="{086E011B-7A4A-4373-8E3E-EB9FD2EFBC27}" name="Own financing" totalsRowFunction="sum" dataDxfId="309" totalsRowDxfId="308" dataCellStyle="Comma [0]"/>
    <tableColumn id="2" xr3:uid="{420C6A1F-FF10-4700-A72E-0A4D031EE230}" name="Applied to SRDP" totalsRowFunction="sum" dataDxfId="307" totalsRowDxfId="306"/>
    <tableColumn id="5" xr3:uid="{F49E9D60-CD50-4E5B-949F-339D5D7C6E04}" name="Justification" dataDxfId="305" totalsRowDxfId="30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EB06787-49F1-43E9-A138-49A018058FF5}" name="Table711" displayName="Table711" ref="B76:F82" totalsRowCount="1" headerRowDxfId="183" dataDxfId="181" totalsRowDxfId="180" headerRowBorderDxfId="182" totalsRowBorderDxfId="179">
  <autoFilter ref="B76:F81" xr:uid="{9EB06787-49F1-43E9-A138-49A018058FF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42FF7A8-2D67-4EE1-B5DC-A8DDAA96999F}" name="Institution" totalsRowLabel="Total" dataDxfId="178" totalsRowDxfId="177"/>
    <tableColumn id="3" xr3:uid="{9AE5BA3A-DCFE-413A-95B7-0FB67FC12FBB}" name="Total " totalsRowFunction="sum" dataDxfId="176" totalsRowDxfId="175"/>
    <tableColumn id="4" xr3:uid="{FF8A5F9E-58E7-406D-B532-64B07144750C}" name="Own financing" totalsRowFunction="sum" dataDxfId="174" totalsRowDxfId="173"/>
    <tableColumn id="2" xr3:uid="{40540A42-53EE-42C8-A253-4ECF3AF13A0E}" name="Applied to SRDP" totalsRowFunction="sum" dataDxfId="172" totalsRowDxfId="171">
      <calculatedColumnFormula>Table711[[#This Row],[Total ]]-Table711[[#This Row],[Own financing]]</calculatedColumnFormula>
    </tableColumn>
    <tableColumn id="5" xr3:uid="{7F819D7C-CF0B-4AFB-AF8A-53363D9D2963}" name="Justification" dataDxfId="170" totalsRowDxfId="16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A53554D-3388-4346-8B12-E1DEB170A921}" name="Table912" displayName="Table912" ref="B67:F73" totalsRowCount="1" headerRowDxfId="168" dataDxfId="167" totalsRowDxfId="166" totalsRowBorderDxfId="165">
  <autoFilter ref="B67:F72" xr:uid="{EA53554D-3388-4346-8B12-E1DEB170A92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228AEDF-1CF2-42CD-A26D-C81D7D7860BA}" name="Institution" totalsRowLabel="Total" dataDxfId="164" totalsRowDxfId="163"/>
    <tableColumn id="3" xr3:uid="{6A778269-5E7F-4C3B-A748-448B4947EB1F}" name="Total " totalsRowFunction="sum" dataDxfId="162" totalsRowDxfId="161"/>
    <tableColumn id="4" xr3:uid="{19B2CDE9-CCC6-4EF0-90BA-1DF2F6E033E4}" name="Own financing" totalsRowFunction="sum" dataDxfId="160" totalsRowDxfId="159"/>
    <tableColumn id="2" xr3:uid="{D84E0A95-BE0C-4E19-9B18-DF54F305AF26}" name="Applied to SRDP" totalsRowFunction="sum" dataDxfId="158" totalsRowDxfId="157">
      <calculatedColumnFormula>Table912[[#This Row],[Total ]]-Table912[[#This Row],[Own financing]]</calculatedColumnFormula>
    </tableColumn>
    <tableColumn id="5" xr3:uid="{EAB7A564-9678-4928-A468-354BC42A1B2E}" name="Justification" dataDxfId="156" totalsRowDxfId="15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C05C7C-D2D7-4D75-8A9C-23481A1C5757}" name="Table813" displayName="Table813" ref="B22:J40" totalsRowCount="1" headerRowDxfId="154" dataDxfId="153" totalsRowDxfId="151" tableBorderDxfId="152">
  <autoFilter ref="B22:J39" xr:uid="{05C05C7C-D2D7-4D75-8A9C-23481A1C57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0140D09-F969-4DFA-9BC8-9904DB5C6C5F}" name="Participant" totalsRowLabel="Total" dataDxfId="150" totalsRowDxfId="149"/>
    <tableColumn id="2" xr3:uid="{9946F40E-08A0-48FC-9E27-3B366D636B4A}" name="Role" dataDxfId="148" totalsRowDxfId="147"/>
    <tableColumn id="3" xr3:uid="{C9603675-0FC1-4DA8-9D18-CFBEF6EC4881}" name="Institution" dataDxfId="146" totalsRowDxfId="145"/>
    <tableColumn id="4" xr3:uid="{1DC06CD5-FA3F-40FD-8678-4C72A24FCB24}" name="Salary per month" dataDxfId="144" totalsRowDxfId="143" dataCellStyle="Comma [0]"/>
    <tableColumn id="5" xr3:uid="{42613D33-8F2B-4190-B2F6-4347B92D3D4C}" name="p-months*" totalsRowFunction="custom" dataDxfId="142" totalsRowDxfId="141" dataCellStyle="Comma [0]">
      <totalsRowFormula>SUM(F23:F39)</totalsRowFormula>
    </tableColumn>
    <tableColumn id="6" xr3:uid="{C5DA65CE-22F7-4D5E-80C8-664B6500C2AE}" name="Total own" totalsRowFunction="custom" dataDxfId="140" totalsRowDxfId="139" dataCellStyle="Comma [0]">
      <calculatedColumnFormula>F23*E23</calculatedColumnFormula>
      <totalsRowFormula>SUM(G23:G39)</totalsRowFormula>
    </tableColumn>
    <tableColumn id="7" xr3:uid="{45B40319-0919-4371-844D-E88DF7C9106F}" name="p-months*IRF" totalsRowFunction="custom" dataDxfId="138" totalsRowDxfId="137" dataCellStyle="Comma [0]">
      <totalsRowFormula>SUM(H23:H39)</totalsRowFormula>
    </tableColumn>
    <tableColumn id="8" xr3:uid="{5B17634C-350E-4577-8E8E-9545A9B3DF6B}" name="Total " totalsRowFunction="custom" dataDxfId="136" totalsRowDxfId="135" dataCellStyle="Comma [0]">
      <calculatedColumnFormula>H23*E23</calculatedColumnFormula>
      <totalsRowFormula>SUM(I23:I39)</totalsRowFormula>
    </tableColumn>
    <tableColumn id="9" xr3:uid="{3EE899EF-430C-4836-9ECA-BE5AB023B743}" name="Column1" totalsRowFunction="sum" dataDxfId="134" totalsRowDxfId="133" dataCellStyle="Comma [0]">
      <calculatedColumnFormula>SUM(Table813[[#This Row],[Total own]]+Table813[[#This Row],[Total ]])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0F95CE-01BD-45E7-BFA0-009E1B48EBF0}" name="Table11214" displayName="Table11214" ref="B107:E114" totalsRowShown="0" headerRowDxfId="132" dataDxfId="130" totalsRowDxfId="128" headerRowBorderDxfId="131" tableBorderDxfId="129" totalsRowBorderDxfId="127">
  <autoFilter ref="B107:E114" xr:uid="{920F95CE-01BD-45E7-BFA0-009E1B48EBF0}">
    <filterColumn colId="0" hiddenButton="1"/>
    <filterColumn colId="1" hiddenButton="1"/>
    <filterColumn colId="2" hiddenButton="1"/>
    <filterColumn colId="3" hiddenButton="1"/>
  </autoFilter>
  <tableColumns count="4">
    <tableColumn id="1" xr3:uid="{2EBDC526-A4B1-46D8-B274-ED11F4CC0D0C}" name="Expense item" dataDxfId="126" totalsRowDxfId="125"/>
    <tableColumn id="2" xr3:uid="{225CE79B-3CDE-4C8A-A79A-C939C30CBEC9}" name="Total" dataDxfId="124"/>
    <tableColumn id="3" xr3:uid="{E7AF7483-03F6-485B-BACD-689DC081E742}" name="Own financing" dataDxfId="123"/>
    <tableColumn id="4" xr3:uid="{7A1E9C18-77C4-4CAF-B2A9-E17BFB386354}" name="Requested" dataDxfId="12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2E3111D-FA66-437A-B050-EF21A4B72F99}" name="Table7315" displayName="Table7315" ref="B85:F91" totalsRowCount="1" headerRowDxfId="121" dataDxfId="119" totalsRowDxfId="118" headerRowBorderDxfId="120" totalsRowBorderDxfId="117">
  <autoFilter ref="B85:F90" xr:uid="{92E3111D-FA66-437A-B050-EF21A4B72F9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746284-DDAB-4BA4-8DD8-7257484DDC13}" name="Institution" totalsRowLabel="Total" dataDxfId="116" totalsRowDxfId="115"/>
    <tableColumn id="3" xr3:uid="{6AAFFF5A-CA74-419A-807F-6B3AE5752958}" name="Total " totalsRowFunction="sum" dataDxfId="114" totalsRowDxfId="113"/>
    <tableColumn id="4" xr3:uid="{00CA3334-117F-461C-A300-C3B358F7FE75}" name="Own financing" totalsRowFunction="sum" dataDxfId="112" totalsRowDxfId="111"/>
    <tableColumn id="2" xr3:uid="{E4902E5D-2EA1-40E5-B618-105CB0A13F31}" name="Applied to SRDP" totalsRowFunction="sum" dataDxfId="110" totalsRowDxfId="109">
      <calculatedColumnFormula>Table7315[[#This Row],[Total ]]-Table7315[[#This Row],[Own financing]]</calculatedColumnFormula>
    </tableColumn>
    <tableColumn id="5" xr3:uid="{63F0BE42-5E55-4D9D-9EF6-AD7029427D66}" name="Justification" dataDxfId="108" totalsRowDxfId="10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BCFF2B2-3EE8-4BC0-B996-B0CFAC8DB91E}" name="Table316" displayName="Table316" ref="B44:F55" totalsRowCount="1" headerRowDxfId="106" dataDxfId="104" totalsRowDxfId="103" headerRowBorderDxfId="105" totalsRowBorderDxfId="102">
  <autoFilter ref="B44:F54" xr:uid="{EBCFF2B2-3EE8-4BC0-B996-B0CFAC8DB91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3AD3611-DEB1-4546-9307-52121578C015}" name="Institution" totalsRowLabel="Total" dataDxfId="101" totalsRowDxfId="100"/>
    <tableColumn id="3" xr3:uid="{342B08D9-8256-4BDC-8F43-2BB807D6FA15}" name="Total " totalsRowFunction="sum" dataDxfId="99" totalsRowDxfId="98" dataCellStyle="Comma [0]"/>
    <tableColumn id="4" xr3:uid="{D0942CAD-56A2-4AD4-B9AD-A4CE677E5419}" name="Own financing" totalsRowFunction="sum" dataDxfId="97" totalsRowDxfId="96" dataCellStyle="Comma [0]"/>
    <tableColumn id="2" xr3:uid="{F9F5AE79-72C3-4CDC-87A2-1E41B59892B2}" name="Applied to SRDP" totalsRowFunction="sum" dataDxfId="95" totalsRowDxfId="94">
      <calculatedColumnFormula>Table316[[#This Row],[Total ]]-Table316[[#This Row],[Own financing]]</calculatedColumnFormula>
    </tableColumn>
    <tableColumn id="5" xr3:uid="{607CDC35-A688-4A72-86C7-A64628B711FA}" name="Justification" dataDxfId="93" totalsRowDxfId="9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765184E-2CE0-48F7-BDA6-57C70E53AD2D}" name="Table417" displayName="Table417" ref="B58:F64" totalsRowCount="1" headerRowDxfId="91" dataDxfId="89" totalsRowDxfId="88" headerRowBorderDxfId="90" totalsRowBorderDxfId="87">
  <autoFilter ref="B58:F63" xr:uid="{7765184E-2CE0-48F7-BDA6-57C70E53AD2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AF8E46D-2DD2-4BFB-AF50-937FAA8F0C20}" name="Institution" totalsRowLabel="Total" dataDxfId="86" totalsRowDxfId="85"/>
    <tableColumn id="3" xr3:uid="{59F14F57-939A-4244-AE4B-4048796DB275}" name="Total " totalsRowFunction="sum" dataDxfId="84" totalsRowDxfId="83"/>
    <tableColumn id="4" xr3:uid="{1786228F-3C5B-472B-91EC-35F6A8436450}" name="Own financing" totalsRowFunction="sum" dataDxfId="82" totalsRowDxfId="81"/>
    <tableColumn id="2" xr3:uid="{01690DB8-36AE-4412-AB39-E334753D5B9E}" name="Applied to SRDP" totalsRowFunction="sum" dataDxfId="80" totalsRowDxfId="79"/>
    <tableColumn id="5" xr3:uid="{A9E6909C-8379-4E61-A9D2-F8AD4D870522}" name="Justification" dataDxfId="78" totalsRowDxfId="7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A9AFD4D-43F1-4E9A-A0B1-38CBED21EC41}" name="Table718" displayName="Table718" ref="B76:F82" totalsRowCount="1" headerRowDxfId="76" dataDxfId="74" totalsRowDxfId="73" headerRowBorderDxfId="75" totalsRowBorderDxfId="72">
  <autoFilter ref="B76:F81" xr:uid="{FA9AFD4D-43F1-4E9A-A0B1-38CBED21EC4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E814854-2CAE-4022-A2F2-C2E7262A1C08}" name="Institution" totalsRowLabel="Total" dataDxfId="71" totalsRowDxfId="70"/>
    <tableColumn id="3" xr3:uid="{8A98A8B1-3900-48A8-AFD9-326F6B4488EB}" name="Total " totalsRowFunction="sum" dataDxfId="69" totalsRowDxfId="68"/>
    <tableColumn id="4" xr3:uid="{08E50160-BC68-4D9A-B1C0-65D334B068CC}" name="Own financing" totalsRowFunction="sum" dataDxfId="67" totalsRowDxfId="66"/>
    <tableColumn id="2" xr3:uid="{2A29DE01-83D2-439C-ACF4-F0B2156CD4D4}" name="Applied to SRDP" totalsRowFunction="sum" dataDxfId="65" totalsRowDxfId="64">
      <calculatedColumnFormula>Table718[[#This Row],[Total ]]-Table718[[#This Row],[Own financing]]</calculatedColumnFormula>
    </tableColumn>
    <tableColumn id="5" xr3:uid="{C0CA0DF9-B939-4598-94A8-007D0F5A49D0}" name="Justification" dataDxfId="63" totalsRowDxfId="6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9148C48-D604-4E18-9C1D-25421B75D5C4}" name="Table919" displayName="Table919" ref="B67:F73" totalsRowCount="1" headerRowDxfId="61" dataDxfId="60" totalsRowDxfId="59" totalsRowBorderDxfId="58">
  <autoFilter ref="B67:F72" xr:uid="{E9148C48-D604-4E18-9C1D-25421B75D5C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62DC833-A70F-468D-8026-F983AC8E11CC}" name="Institution" totalsRowLabel="Total" dataDxfId="57" totalsRowDxfId="56"/>
    <tableColumn id="3" xr3:uid="{F848CF1F-154A-474E-BF19-9D429294CF6F}" name="Total " totalsRowFunction="sum" dataDxfId="55" totalsRowDxfId="54"/>
    <tableColumn id="4" xr3:uid="{A2BB68CF-28AE-42FF-8D61-BB390858400B}" name="Own financing" totalsRowFunction="sum" dataDxfId="53" totalsRowDxfId="52"/>
    <tableColumn id="2" xr3:uid="{FBE44FC2-4B73-4C56-8761-A62B2B28ADF0}" name="Applied to SRDP" totalsRowFunction="sum" dataDxfId="51" totalsRowDxfId="50">
      <calculatedColumnFormula>Table919[[#This Row],[Total ]]-Table919[[#This Row],[Own financing]]</calculatedColumnFormula>
    </tableColumn>
    <tableColumn id="5" xr3:uid="{640A0930-6A00-445D-A00F-495D2B72E04B}" name="Justification" dataDxfId="49" totalsRowDxfId="4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8B4BD23-3AA2-4FF2-9A9D-5EA5D261D75E}" name="Table820" displayName="Table820" ref="B22:J40" totalsRowCount="1" headerRowDxfId="47" dataDxfId="46" totalsRowDxfId="44" tableBorderDxfId="45">
  <autoFilter ref="B22:J39" xr:uid="{28B4BD23-3AA2-4FF2-9A9D-5EA5D261D7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A1E9D4EC-37E9-49BD-8C4C-8E591A506E28}" name="Participant" totalsRowLabel="Total" dataDxfId="43" totalsRowDxfId="42"/>
    <tableColumn id="2" xr3:uid="{106D7C22-D1CE-4561-8041-6ABF9D81CE7D}" name="Role" dataDxfId="41" totalsRowDxfId="40"/>
    <tableColumn id="3" xr3:uid="{AC826A83-E013-44AA-B36B-8694044FC731}" name="Institution" dataDxfId="39" totalsRowDxfId="38"/>
    <tableColumn id="4" xr3:uid="{B474BF82-0486-4450-916A-E0F491B5049B}" name="Salary per month" dataDxfId="37" totalsRowDxfId="36" dataCellStyle="Comma [0]"/>
    <tableColumn id="5" xr3:uid="{B5C55152-2BAA-4ACB-9C22-62C198ED122E}" name="p-months*" totalsRowFunction="custom" dataDxfId="35" totalsRowDxfId="34" dataCellStyle="Comma [0]">
      <totalsRowFormula>SUM(F23:F39)</totalsRowFormula>
    </tableColumn>
    <tableColumn id="6" xr3:uid="{8DA63901-0DCF-44D3-82AE-82417F8677C3}" name="Total own" totalsRowFunction="custom" dataDxfId="33" totalsRowDxfId="32" dataCellStyle="Comma [0]">
      <calculatedColumnFormula>F23*E23</calculatedColumnFormula>
      <totalsRowFormula>SUM(G23:G39)</totalsRowFormula>
    </tableColumn>
    <tableColumn id="7" xr3:uid="{6FC23777-0322-40DC-BF6E-820358BF0D0A}" name="p-months*IRF" totalsRowFunction="custom" dataDxfId="31" totalsRowDxfId="30" dataCellStyle="Comma [0]">
      <totalsRowFormula>SUM(H23:H39)</totalsRowFormula>
    </tableColumn>
    <tableColumn id="8" xr3:uid="{2A9036BD-BCB0-4F0A-911F-B9447FFFFEF2}" name="Total " totalsRowFunction="custom" dataDxfId="29" totalsRowDxfId="28" dataCellStyle="Comma [0]">
      <calculatedColumnFormula>H23*E23</calculatedColumnFormula>
      <totalsRowFormula>SUM(I23:I39)</totalsRowFormula>
    </tableColumn>
    <tableColumn id="9" xr3:uid="{86FC229D-F897-4DB1-A70B-87CCC01C08FC}" name="Column1" totalsRowFunction="sum" dataDxfId="27" totalsRowDxfId="26" dataCellStyle="Comma [0]">
      <calculatedColumnFormula>SUM(Table820[[#This Row],[Total own]]+Table820[[#This Row],[Total 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54C63B-4128-407A-9FAA-00A02EFF8C4F}" name="Table4" displayName="Table4" ref="B58:F64" totalsRowCount="1" headerRowDxfId="303" dataDxfId="301" totalsRowDxfId="300" headerRowBorderDxfId="302" totalsRowBorderDxfId="299">
  <autoFilter ref="B58:F63" xr:uid="{AE54C63B-4128-407A-9FAA-00A02EFF8C4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4731FC4-4CEC-42EA-B7BB-52AC5575BB8F}" name="Institution" totalsRowLabel="Total" dataDxfId="298" totalsRowDxfId="297"/>
    <tableColumn id="3" xr3:uid="{F6659D1C-2D14-4BB7-9CBF-03E5FDD53355}" name="Total " totalsRowFunction="sum" dataDxfId="296" totalsRowDxfId="295"/>
    <tableColumn id="4" xr3:uid="{3A8B8AF9-9ABA-4AD6-BFC2-E843E5D0E4CA}" name="Own financing" totalsRowFunction="sum" dataDxfId="294" totalsRowDxfId="293"/>
    <tableColumn id="2" xr3:uid="{3A3DA904-6979-4C58-A1CB-DFB73F7A394B}" name="Applied to SRDP" totalsRowFunction="sum" dataDxfId="292" totalsRowDxfId="291"/>
    <tableColumn id="5" xr3:uid="{E865B455-4ACF-436C-A418-56A195C99413}" name="Justification" dataDxfId="290" totalsRowDxfId="289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E486E68-A8C9-42D3-A9B1-C177E9B635D9}" name="Table11221" displayName="Table11221" ref="B107:E114" totalsRowShown="0" headerRowDxfId="25" dataDxfId="23" totalsRowDxfId="21" headerRowBorderDxfId="24" tableBorderDxfId="22" totalsRowBorderDxfId="20">
  <autoFilter ref="B107:E114" xr:uid="{DE486E68-A8C9-42D3-A9B1-C177E9B635D9}">
    <filterColumn colId="0" hiddenButton="1"/>
    <filterColumn colId="1" hiddenButton="1"/>
    <filterColumn colId="2" hiddenButton="1"/>
    <filterColumn colId="3" hiddenButton="1"/>
  </autoFilter>
  <tableColumns count="4">
    <tableColumn id="1" xr3:uid="{C9FEEA8C-810D-4720-B1AA-AAC2429A85ED}" name="Expense item" dataDxfId="19" totalsRowDxfId="18"/>
    <tableColumn id="2" xr3:uid="{194D8AEC-2E2B-463D-ACD0-242F5C6AA0DA}" name="Total" dataDxfId="17"/>
    <tableColumn id="3" xr3:uid="{31DB9BB3-A48F-4468-90CD-8D855CC2994E}" name="Own financing" dataDxfId="16"/>
    <tableColumn id="4" xr3:uid="{ECBBF9B6-6F32-4F0A-A217-7F0ACFE6A12D}" name="Applied to SRDP" dataDxfId="15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5F53CDB-8618-4422-A35F-E06F73A7B0AD}" name="Table7322" displayName="Table7322" ref="B85:F91" totalsRowCount="1" headerRowDxfId="14" dataDxfId="12" totalsRowDxfId="11" headerRowBorderDxfId="13" totalsRowBorderDxfId="10">
  <autoFilter ref="B85:F90" xr:uid="{B5F53CDB-8618-4422-A35F-E06F73A7B0A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6954B74-6F40-4656-A871-61D8F0EAEF2E}" name="Institution" totalsRowLabel="Total" dataDxfId="9" totalsRowDxfId="8"/>
    <tableColumn id="3" xr3:uid="{5514467C-C493-4B27-AEA5-4A2F09E8A3CF}" name="Total " totalsRowFunction="sum" dataDxfId="7" totalsRowDxfId="6"/>
    <tableColumn id="4" xr3:uid="{30B81572-A085-406E-AF29-E37520B92D0A}" name="Own financing" totalsRowFunction="sum" dataDxfId="5" totalsRowDxfId="4"/>
    <tableColumn id="2" xr3:uid="{06CB734A-13CE-483B-98EC-BD7566272059}" name="Applied to SRDP" totalsRowFunction="sum" dataDxfId="3" totalsRowDxfId="2">
      <calculatedColumnFormula>Table7322[[#This Row],[Total ]]-Table7322[[#This Row],[Own financing]]</calculatedColumnFormula>
    </tableColumn>
    <tableColumn id="5" xr3:uid="{C5EDE47D-1531-4C2D-8789-4ECAB4FD2952}" name="Justification" dataDxfId="1" totalsRow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DF1FEBC-9C0C-41CD-B281-4C9924BB548E}" name="Table7" displayName="Table7" ref="B76:F82" totalsRowCount="1" headerRowDxfId="288" dataDxfId="286" totalsRowDxfId="285" headerRowBorderDxfId="287" totalsRowBorderDxfId="284">
  <autoFilter ref="B76:F81" xr:uid="{EDF1FEBC-9C0C-41CD-B281-4C9924BB548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A08B8D1-BB2B-4B11-9C7B-4C5362C8578D}" name="Institution" totalsRowLabel="Total" dataDxfId="283" totalsRowDxfId="282"/>
    <tableColumn id="3" xr3:uid="{0477B8B6-97B6-4931-B15D-61A0E3249F48}" name="Total " totalsRowFunction="sum" dataDxfId="281" totalsRowDxfId="280"/>
    <tableColumn id="4" xr3:uid="{C872AA75-2DA2-432B-B746-C33DF2F8C617}" name="Own financing" totalsRowFunction="sum" dataDxfId="279" totalsRowDxfId="278"/>
    <tableColumn id="2" xr3:uid="{3DF721FC-0D2A-404E-9D22-E23161A61CE5}" name="Applied to SRDP" totalsRowFunction="sum" dataDxfId="277" totalsRowDxfId="276">
      <calculatedColumnFormula>Table7[[#This Row],[Total ]]-Table7[[#This Row],[Own financing]]</calculatedColumnFormula>
    </tableColumn>
    <tableColumn id="5" xr3:uid="{1C203612-62CC-46CC-9590-74358A1DB4B9}" name="Justification" dataDxfId="275" totalsRowDxfId="2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2B38866-BED6-4983-8EB1-2A222CBAD6B3}" name="Table9" displayName="Table9" ref="B67:F73" totalsRowCount="1" headerRowDxfId="273" dataDxfId="272" totalsRowDxfId="271" totalsRowBorderDxfId="270">
  <autoFilter ref="B67:F72" xr:uid="{12B38866-BED6-4983-8EB1-2A222CBAD6B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357357B-C7FC-425F-90D6-2C5786DCE146}" name="Institution" totalsRowLabel="Total" dataDxfId="269" totalsRowDxfId="268"/>
    <tableColumn id="3" xr3:uid="{E027119F-62D0-4FE8-B19F-9CA281292041}" name="Total " totalsRowFunction="sum" dataDxfId="267" totalsRowDxfId="266"/>
    <tableColumn id="4" xr3:uid="{FB3463BF-C35D-4BA6-8BE8-19CB74317864}" name="Own financing" totalsRowFunction="sum" dataDxfId="265" totalsRowDxfId="264"/>
    <tableColumn id="2" xr3:uid="{921E5C66-CCA6-40E5-9CD0-5F5D140CC5A4}" name="Applied to SRDP" totalsRowFunction="sum" dataDxfId="263" totalsRowDxfId="262">
      <calculatedColumnFormula>Table9[[#This Row],[Total ]]-Table9[[#This Row],[Own financing]]</calculatedColumnFormula>
    </tableColumn>
    <tableColumn id="5" xr3:uid="{7C961648-D02D-426B-B99B-227A381E0393}" name="Justification" dataDxfId="261" totalsRowDxfId="2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90FFA9-5952-41DB-878D-A27AE9C02BC6}" name="Table8" displayName="Table8" ref="B22:J40" totalsRowCount="1" headerRowDxfId="259" dataDxfId="258" totalsRowDxfId="256" tableBorderDxfId="257">
  <autoFilter ref="B22:J39" xr:uid="{6690FFA9-5952-41DB-878D-A27AE9C02B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B25777C-FFD8-458A-96F4-A4E4CEBE3806}" name="Participant" totalsRowLabel="Total" dataDxfId="255" totalsRowDxfId="254"/>
    <tableColumn id="2" xr3:uid="{A4C5A529-F6B1-42E3-9FB7-A637587420E8}" name="Role" dataDxfId="253" totalsRowDxfId="252"/>
    <tableColumn id="3" xr3:uid="{2793C10C-2855-47D1-A319-60B22DF79BE1}" name="Institution" dataDxfId="251" totalsRowDxfId="250"/>
    <tableColumn id="4" xr3:uid="{5A0E056C-CC42-4CA5-8B45-D6CCA82C3AEE}" name="Salary per month" dataDxfId="249" totalsRowDxfId="248" dataCellStyle="Comma [0]"/>
    <tableColumn id="5" xr3:uid="{7AE66C63-21E2-47E5-AD84-F413420E16FA}" name="p-months*" totalsRowFunction="custom" dataDxfId="247" totalsRowDxfId="246" dataCellStyle="Comma [0]">
      <totalsRowFormula>SUM(F23:F39)</totalsRowFormula>
    </tableColumn>
    <tableColumn id="6" xr3:uid="{72225EAE-6DE8-4585-844E-681BFDB66907}" name="Total own" totalsRowFunction="custom" dataDxfId="245" totalsRowDxfId="244" dataCellStyle="Comma [0]">
      <calculatedColumnFormula>F23*E23</calculatedColumnFormula>
      <totalsRowFormula>SUM(G23:G39)</totalsRowFormula>
    </tableColumn>
    <tableColumn id="7" xr3:uid="{2DDB63E9-C149-42D8-B094-6961D10AFDBD}" name="p-months*IRF" totalsRowFunction="custom" dataDxfId="243" totalsRowDxfId="242" dataCellStyle="Comma [0]">
      <totalsRowFormula>SUM(H23:H39)</totalsRowFormula>
    </tableColumn>
    <tableColumn id="8" xr3:uid="{22A68A46-19AB-4B6F-B6F3-EA79F0C0C961}" name="Total " totalsRowFunction="custom" dataDxfId="241" totalsRowDxfId="240" dataCellStyle="Comma [0]">
      <calculatedColumnFormula>H23*E23</calculatedColumnFormula>
      <totalsRowFormula>SUM(I23:I39)</totalsRowFormula>
    </tableColumn>
    <tableColumn id="9" xr3:uid="{CD241F87-07C5-4432-8E55-10301E3AE2B0}" name="Column1" totalsRowFunction="sum" dataDxfId="239" totalsRowDxfId="238" dataCellStyle="Comma [0]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1B36B5-8397-47B2-B13B-380660E76C4C}" name="Table112" displayName="Table112" ref="B107:E114" totalsRowShown="0" totalsRowDxfId="235" headerRowBorderDxfId="237" tableBorderDxfId="236" totalsRowBorderDxfId="234">
  <autoFilter ref="B107:E114" xr:uid="{C21B36B5-8397-47B2-B13B-380660E76C4C}">
    <filterColumn colId="0" hiddenButton="1"/>
    <filterColumn colId="1" hiddenButton="1"/>
    <filterColumn colId="2" hiddenButton="1"/>
    <filterColumn colId="3" hiddenButton="1"/>
  </autoFilter>
  <tableColumns count="4">
    <tableColumn id="1" xr3:uid="{3F594E07-8F5E-4DD0-8C5B-D16DCA41D1DB}" name="Expense item" dataDxfId="233" totalsRowDxfId="232"/>
    <tableColumn id="2" xr3:uid="{D255D1AB-1A44-431A-A3F9-F0B6D3DAAB49}" name="Total" dataDxfId="231"/>
    <tableColumn id="3" xr3:uid="{8F5ABB3F-2437-493F-BFB3-E9881815A4E4}" name="Own financing" dataDxfId="230"/>
    <tableColumn id="4" xr3:uid="{A4D60CF9-4C49-47E4-8F9D-19029C52AF9C}" name="Applied to SRDP" dataDxfId="22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AC8A4E-C007-4BCF-AEE4-8DFC1AE63183}" name="Table73" displayName="Table73" ref="B85:F91" totalsRowCount="1" headerRowDxfId="228" dataDxfId="226" totalsRowDxfId="225" headerRowBorderDxfId="227" totalsRowBorderDxfId="224">
  <autoFilter ref="B85:F90" xr:uid="{42AC8A4E-C007-4BCF-AEE4-8DFC1AE6318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B769CF7-E2CB-40F3-84F1-E41826AE4FFA}" name="Institution" totalsRowLabel="Total" dataDxfId="223" totalsRowDxfId="222"/>
    <tableColumn id="3" xr3:uid="{A9FE0BE1-EB99-47CF-B1AB-1C14AEC868AD}" name="Total " totalsRowFunction="sum" dataDxfId="221" totalsRowDxfId="220"/>
    <tableColumn id="4" xr3:uid="{248D95F7-FA4F-4BDE-BEDE-302DF4494026}" name="Own financing" totalsRowFunction="sum" dataDxfId="219" totalsRowDxfId="218"/>
    <tableColumn id="2" xr3:uid="{AA54F3EB-020D-48A0-8798-BFB97118F6E9}" name="Applied to SRDP" totalsRowFunction="sum" dataDxfId="217" totalsRowDxfId="216">
      <calculatedColumnFormula>Table73[[#This Row],[Total ]]-Table73[[#This Row],[Own financing]]</calculatedColumnFormula>
    </tableColumn>
    <tableColumn id="5" xr3:uid="{E9C71447-2072-4C0C-88E6-53C42BB718A5}" name="Justification" dataDxfId="215" totalsRowDxfId="21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424548-97AC-4D39-95B0-B8AC45CBA472}" name="Table36" displayName="Table36" ref="B44:F55" totalsRowCount="1" headerRowDxfId="213" dataDxfId="211" totalsRowDxfId="210" headerRowBorderDxfId="212" totalsRowBorderDxfId="209">
  <autoFilter ref="B44:F54" xr:uid="{C1424548-97AC-4D39-95B0-B8AC45CBA47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589D612-FAF6-4C63-9497-D4980EA95030}" name="Institution" totalsRowLabel="Total" dataDxfId="208" totalsRowDxfId="207"/>
    <tableColumn id="3" xr3:uid="{C3F4348B-3416-437E-8857-01197BD8894C}" name="Total " totalsRowFunction="sum" dataDxfId="206" totalsRowDxfId="205" dataCellStyle="Comma [0]"/>
    <tableColumn id="4" xr3:uid="{76E626F4-861E-4080-94E4-1338A0781151}" name="Own financing" totalsRowFunction="sum" dataDxfId="204" totalsRowDxfId="203" dataCellStyle="Comma [0]"/>
    <tableColumn id="2" xr3:uid="{01CD75C5-5B60-43E9-BA6D-30526B1D6545}" name="Applied to SRDP" totalsRowFunction="sum" dataDxfId="202" totalsRowDxfId="201">
      <calculatedColumnFormula>Table36[[#This Row],[Total ]]-Table36[[#This Row],[Own financing]]</calculatedColumnFormula>
    </tableColumn>
    <tableColumn id="5" xr3:uid="{BB015816-8DCC-4FF3-97EA-B5FF84B635F3}" name="Justification" dataDxfId="200" totalsRowDxfId="19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6644EC-46D8-4A93-892B-1B91418313BB}" name="Table47" displayName="Table47" ref="B58:F64" totalsRowCount="1" headerRowDxfId="198" dataDxfId="196" totalsRowDxfId="195" headerRowBorderDxfId="197" totalsRowBorderDxfId="194">
  <autoFilter ref="B58:F63" xr:uid="{0E6644EC-46D8-4A93-892B-1B91418313B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7976BF6-5A23-44F8-A577-E03B0A462B7E}" name="Institution" totalsRowLabel="Total" dataDxfId="193" totalsRowDxfId="192"/>
    <tableColumn id="3" xr3:uid="{10CA06E6-2946-43B8-AC79-A3370E7B8B8F}" name="Total " totalsRowFunction="sum" dataDxfId="191" totalsRowDxfId="190"/>
    <tableColumn id="4" xr3:uid="{D4A7C705-3FD4-4868-BD15-FEC93E5D11E6}" name="Own financing" totalsRowFunction="sum" dataDxfId="189" totalsRowDxfId="188"/>
    <tableColumn id="2" xr3:uid="{31FC0C58-928A-4923-A94B-7AD457CDB51C}" name="Applied to SRDP" totalsRowFunction="sum" dataDxfId="187" totalsRowDxfId="186"/>
    <tableColumn id="5" xr3:uid="{79AFCBF0-DA7B-4803-B7C4-44420AD7D667}" name="Justification" dataDxfId="185" totalsRowDxfId="18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drawing" Target="../drawings/drawing2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2" Type="http://schemas.openxmlformats.org/officeDocument/2006/relationships/table" Target="../tables/table15.xml"/><Relationship Id="rId1" Type="http://schemas.openxmlformats.org/officeDocument/2006/relationships/drawing" Target="../drawings/drawing3.xm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29B2-E589-458A-99A9-97EC83AD12E3}">
  <sheetPr>
    <tabColor rgb="FFFF0000"/>
  </sheetPr>
  <dimension ref="A1:AQ153"/>
  <sheetViews>
    <sheetView showGridLines="0" zoomScale="99" zoomScaleNormal="99" workbookViewId="0">
      <selection activeCell="C8" sqref="C8"/>
    </sheetView>
  </sheetViews>
  <sheetFormatPr defaultColWidth="9.140625" defaultRowHeight="12.75" x14ac:dyDescent="0.2"/>
  <cols>
    <col min="1" max="1" width="2.85546875" style="5" customWidth="1"/>
    <col min="2" max="2" width="41.140625" style="5" customWidth="1"/>
    <col min="3" max="9" width="13.85546875" style="5" customWidth="1"/>
    <col min="10" max="10" width="14.7109375" style="5" customWidth="1"/>
    <col min="11" max="11" width="40.5703125" style="5" bestFit="1" customWidth="1"/>
    <col min="12" max="12" width="14.5703125" style="5" customWidth="1"/>
    <col min="13" max="15" width="13.42578125" style="5" customWidth="1"/>
    <col min="16" max="16384" width="9.140625" style="5"/>
  </cols>
  <sheetData>
    <row r="1" spans="1:42" x14ac:dyDescent="0.2">
      <c r="A1" s="4"/>
      <c r="B1" s="4"/>
      <c r="C1" s="4"/>
      <c r="D1" s="4"/>
      <c r="E1" s="4"/>
      <c r="F1" s="4"/>
      <c r="G1" s="4"/>
      <c r="H1" s="4"/>
      <c r="I1" s="7"/>
      <c r="J1" s="4"/>
      <c r="K1" s="4"/>
      <c r="L1" s="7"/>
      <c r="M1" s="4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7.15" customHeight="1" x14ac:dyDescent="0.25">
      <c r="A2" s="8"/>
      <c r="B2" s="9"/>
      <c r="C2" s="10"/>
      <c r="D2" s="10"/>
      <c r="E2" s="10"/>
      <c r="F2" s="10"/>
      <c r="G2" s="11"/>
      <c r="H2" s="10"/>
      <c r="I2" s="10"/>
      <c r="J2" s="12"/>
      <c r="K2" s="8"/>
      <c r="L2" s="8"/>
      <c r="M2" s="8"/>
      <c r="N2" s="8"/>
      <c r="O2" s="8"/>
    </row>
    <row r="3" spans="1:42" ht="15" customHeight="1" x14ac:dyDescent="0.2">
      <c r="A3" s="8"/>
      <c r="B3" s="315" t="s">
        <v>29</v>
      </c>
      <c r="C3" s="316"/>
      <c r="D3" s="316"/>
      <c r="E3" s="316"/>
      <c r="F3" s="316"/>
      <c r="G3" s="316"/>
      <c r="H3" s="316"/>
      <c r="I3" s="316"/>
      <c r="J3" s="13"/>
      <c r="K3" s="8"/>
      <c r="L3" s="8"/>
      <c r="M3" s="8"/>
      <c r="N3" s="8"/>
      <c r="O3" s="8"/>
    </row>
    <row r="4" spans="1:42" ht="15" customHeight="1" x14ac:dyDescent="0.2">
      <c r="A4" s="8"/>
      <c r="B4" s="317" t="s">
        <v>55</v>
      </c>
      <c r="C4" s="318"/>
      <c r="D4" s="318"/>
      <c r="E4" s="318"/>
      <c r="F4" s="318"/>
      <c r="G4" s="318"/>
      <c r="H4" s="318"/>
      <c r="I4" s="318"/>
      <c r="J4" s="13"/>
      <c r="K4" s="8"/>
      <c r="L4" s="8"/>
      <c r="M4" s="8"/>
      <c r="N4" s="8"/>
      <c r="O4" s="8"/>
    </row>
    <row r="5" spans="1:42" ht="7.15" customHeight="1" x14ac:dyDescent="0.2">
      <c r="A5" s="8"/>
      <c r="B5" s="14"/>
      <c r="C5" s="15"/>
      <c r="D5" s="15"/>
      <c r="E5" s="15"/>
      <c r="F5" s="15"/>
      <c r="G5" s="15"/>
      <c r="H5" s="15"/>
      <c r="I5" s="16"/>
      <c r="J5" s="17"/>
      <c r="K5" s="8"/>
      <c r="L5" s="8"/>
      <c r="M5" s="8"/>
      <c r="N5" s="8"/>
      <c r="O5" s="8"/>
    </row>
    <row r="6" spans="1:42" s="21" customFormat="1" ht="12" x14ac:dyDescent="0.2">
      <c r="A6" s="18"/>
      <c r="B6" s="308"/>
      <c r="C6" s="19"/>
      <c r="D6" s="19"/>
      <c r="E6" s="18"/>
      <c r="F6" s="18"/>
      <c r="G6" s="18"/>
      <c r="H6" s="18"/>
      <c r="I6" s="18"/>
      <c r="J6" s="20"/>
      <c r="K6" s="18"/>
      <c r="L6" s="18"/>
      <c r="M6" s="18"/>
      <c r="N6" s="18"/>
      <c r="O6" s="18"/>
    </row>
    <row r="7" spans="1:42" s="21" customFormat="1" ht="12" x14ac:dyDescent="0.2">
      <c r="A7" s="22"/>
      <c r="B7" s="23" t="s">
        <v>30</v>
      </c>
      <c r="C7" s="29">
        <v>1526433</v>
      </c>
      <c r="D7" s="29"/>
      <c r="E7" s="29"/>
      <c r="F7" s="26"/>
      <c r="G7" s="27"/>
      <c r="H7" s="22"/>
      <c r="I7" s="22"/>
      <c r="J7" s="27"/>
      <c r="K7" s="22"/>
      <c r="L7" s="22"/>
      <c r="M7" s="22"/>
      <c r="N7" s="22"/>
      <c r="O7" s="2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2" s="21" customFormat="1" ht="15" x14ac:dyDescent="0.25">
      <c r="A8" s="22"/>
      <c r="B8" s="23" t="s">
        <v>45</v>
      </c>
      <c r="C8" s="29" t="s">
        <v>47</v>
      </c>
      <c r="D8"/>
      <c r="E8"/>
      <c r="F8" s="26"/>
      <c r="G8" s="27"/>
      <c r="H8" s="22"/>
      <c r="I8" s="22"/>
      <c r="J8" s="27"/>
      <c r="K8" s="22"/>
      <c r="L8" s="22"/>
      <c r="M8" s="22"/>
      <c r="N8" s="22"/>
      <c r="O8" s="2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2" s="21" customFormat="1" ht="15" x14ac:dyDescent="0.25">
      <c r="A9" s="22"/>
      <c r="B9" s="23" t="s">
        <v>0</v>
      </c>
      <c r="C9" s="29" t="s">
        <v>48</v>
      </c>
      <c r="D9"/>
      <c r="E9"/>
      <c r="F9" s="22"/>
      <c r="G9" s="27"/>
      <c r="H9" s="22"/>
      <c r="I9" s="22"/>
      <c r="J9" s="27"/>
      <c r="K9" s="22"/>
      <c r="L9" s="22"/>
      <c r="M9" s="22"/>
      <c r="N9" s="22"/>
      <c r="O9" s="2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2" s="21" customFormat="1" ht="15" x14ac:dyDescent="0.25">
      <c r="A10" s="22"/>
      <c r="B10" s="23" t="s">
        <v>46</v>
      </c>
      <c r="C10" s="29" t="s">
        <v>49</v>
      </c>
      <c r="D10"/>
      <c r="E10"/>
      <c r="F10" s="22"/>
      <c r="G10" s="27"/>
      <c r="H10" s="22"/>
      <c r="I10" s="22"/>
      <c r="J10" s="27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2" s="21" customFormat="1" ht="15" x14ac:dyDescent="0.25">
      <c r="A11" s="22"/>
      <c r="B11" s="23" t="s">
        <v>46</v>
      </c>
      <c r="C11" s="310" t="s">
        <v>50</v>
      </c>
      <c r="D11"/>
      <c r="E11"/>
      <c r="F11" s="22"/>
      <c r="G11" s="27"/>
      <c r="H11" s="22"/>
      <c r="I11" s="22"/>
      <c r="J11" s="27"/>
      <c r="K11" s="22"/>
      <c r="L11" s="22"/>
      <c r="M11" s="22"/>
      <c r="N11" s="22"/>
      <c r="O11" s="2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2" s="30" customFormat="1" ht="12" x14ac:dyDescent="0.2">
      <c r="A12" s="26"/>
      <c r="B12" s="23"/>
      <c r="C12" s="26"/>
      <c r="D12" s="26"/>
      <c r="E12" s="22"/>
      <c r="F12" s="26"/>
      <c r="G12" s="25"/>
      <c r="H12" s="26"/>
      <c r="I12" s="26"/>
      <c r="J12" s="25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2" s="30" customFormat="1" ht="12" x14ac:dyDescent="0.2">
      <c r="A13" s="19"/>
      <c r="B13" s="324" t="s">
        <v>44</v>
      </c>
      <c r="C13" s="324"/>
      <c r="D13" s="324"/>
      <c r="E13" s="324"/>
      <c r="F13" s="324"/>
      <c r="G13" s="324"/>
      <c r="H13" s="324"/>
      <c r="I13" s="324"/>
      <c r="J13" s="324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2" s="30" customFormat="1" ht="12" x14ac:dyDescent="0.2">
      <c r="A14" s="19"/>
      <c r="B14" s="237"/>
      <c r="C14" s="237"/>
      <c r="D14" s="237"/>
      <c r="E14" s="237"/>
      <c r="F14" s="237"/>
      <c r="G14" s="237"/>
      <c r="H14" s="237"/>
      <c r="I14" s="237"/>
      <c r="J14" s="237"/>
      <c r="K14" s="26"/>
      <c r="L14" s="26"/>
      <c r="M14" s="26"/>
      <c r="N14" s="26"/>
      <c r="O14" s="26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2" s="30" customFormat="1" ht="12" x14ac:dyDescent="0.2">
      <c r="A15" s="26"/>
      <c r="B15" s="325" t="s">
        <v>34</v>
      </c>
      <c r="C15" s="325"/>
      <c r="D15" s="325"/>
      <c r="E15" s="325"/>
      <c r="F15" s="325"/>
      <c r="G15" s="325"/>
      <c r="H15" s="325"/>
      <c r="I15" s="325"/>
      <c r="J15" s="325"/>
      <c r="K15" s="26"/>
      <c r="L15" s="25"/>
      <c r="M15" s="26"/>
      <c r="N15" s="26"/>
      <c r="O15" s="26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s="30" customFormat="1" ht="14.45" customHeight="1" x14ac:dyDescent="0.2">
      <c r="A16" s="26"/>
      <c r="B16" s="306"/>
      <c r="C16" s="306"/>
      <c r="D16" s="306"/>
      <c r="E16" s="306" t="s">
        <v>42</v>
      </c>
      <c r="F16" s="306"/>
      <c r="G16" s="306"/>
      <c r="H16" s="306"/>
      <c r="I16" s="306"/>
      <c r="J16" s="306"/>
      <c r="K16" s="26"/>
      <c r="L16" s="25"/>
      <c r="M16" s="26"/>
      <c r="N16" s="26"/>
      <c r="O16" s="26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39" s="30" customFormat="1" ht="12" x14ac:dyDescent="0.2">
      <c r="A17" s="26"/>
      <c r="B17" s="326"/>
      <c r="C17" s="326"/>
      <c r="D17" s="326"/>
      <c r="E17" s="326"/>
      <c r="F17" s="326"/>
      <c r="G17" s="326"/>
      <c r="H17" s="326"/>
      <c r="I17" s="326"/>
      <c r="J17" s="326"/>
      <c r="K17" s="26"/>
      <c r="L17" s="26"/>
      <c r="M17" s="26"/>
      <c r="N17" s="26"/>
      <c r="O17" s="26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s="33" customFormat="1" ht="12" x14ac:dyDescent="0.2">
      <c r="A18" s="31"/>
      <c r="B18" s="319" t="s">
        <v>35</v>
      </c>
      <c r="C18" s="319"/>
      <c r="D18" s="319"/>
      <c r="E18" s="319"/>
      <c r="F18" s="319"/>
      <c r="G18" s="319"/>
      <c r="H18" s="319"/>
      <c r="I18" s="319"/>
      <c r="J18" s="307"/>
      <c r="K18" s="31"/>
      <c r="L18" s="31"/>
      <c r="M18" s="31"/>
      <c r="N18" s="31"/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30" customFormat="1" ht="12" x14ac:dyDescent="0.2">
      <c r="A19" s="26"/>
      <c r="B19" s="26"/>
      <c r="C19" s="34"/>
      <c r="D19" s="34"/>
      <c r="E19" s="35"/>
      <c r="F19" s="35"/>
      <c r="G19" s="35"/>
      <c r="H19" s="34"/>
      <c r="I19" s="34"/>
      <c r="J19" s="34"/>
      <c r="K19" s="34"/>
      <c r="L19" s="26"/>
      <c r="M19" s="26"/>
      <c r="N19" s="26"/>
      <c r="O19" s="26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30" customFormat="1" ht="12" customHeight="1" thickBot="1" x14ac:dyDescent="0.25">
      <c r="A20" s="26"/>
      <c r="B20" s="1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s="40" customFormat="1" ht="12" customHeight="1" x14ac:dyDescent="0.25">
      <c r="A21" s="37"/>
      <c r="B21" s="41" t="s">
        <v>2</v>
      </c>
      <c r="C21" s="38"/>
      <c r="D21" s="38"/>
      <c r="E21" s="38"/>
      <c r="F21" s="320" t="s">
        <v>16</v>
      </c>
      <c r="G21" s="321"/>
      <c r="H21" s="322" t="s">
        <v>63</v>
      </c>
      <c r="I21" s="323"/>
      <c r="J21" s="36" t="s">
        <v>28</v>
      </c>
      <c r="K21" s="38"/>
      <c r="L21" s="38"/>
      <c r="M21" s="37"/>
      <c r="N21" s="37"/>
      <c r="O21" s="37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54" customFormat="1" ht="12" customHeight="1" x14ac:dyDescent="0.25">
      <c r="A22" s="42"/>
      <c r="B22" s="43" t="s">
        <v>3</v>
      </c>
      <c r="C22" s="44" t="s">
        <v>4</v>
      </c>
      <c r="D22" s="45" t="s">
        <v>5</v>
      </c>
      <c r="E22" s="46" t="s">
        <v>6</v>
      </c>
      <c r="F22" s="47" t="s">
        <v>8</v>
      </c>
      <c r="G22" s="48" t="s">
        <v>27</v>
      </c>
      <c r="H22" s="49" t="s">
        <v>31</v>
      </c>
      <c r="I22" s="50" t="s">
        <v>7</v>
      </c>
      <c r="J22" s="51" t="s">
        <v>23</v>
      </c>
      <c r="K22" s="52"/>
      <c r="L22" s="52"/>
      <c r="M22" s="42"/>
      <c r="N22" s="42"/>
      <c r="O22" s="4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9" s="40" customFormat="1" ht="12" customHeight="1" x14ac:dyDescent="0.25">
      <c r="A23" s="37"/>
      <c r="B23" s="55"/>
      <c r="C23" s="56"/>
      <c r="D23" s="55"/>
      <c r="E23" s="57"/>
      <c r="F23" s="58"/>
      <c r="G23" s="59">
        <f t="shared" ref="G23:G39" si="0">F23*E23</f>
        <v>0</v>
      </c>
      <c r="H23" s="60"/>
      <c r="I23" s="61">
        <f t="shared" ref="I23:I39" si="1">H23*E23</f>
        <v>0</v>
      </c>
      <c r="J23" s="62">
        <f>SUM(Table8[[#This Row],[Total own]]+Table8[[#This Row],[Total ]])</f>
        <v>0</v>
      </c>
      <c r="K23" s="38"/>
      <c r="L23" s="38"/>
      <c r="M23" s="37"/>
      <c r="N23" s="37"/>
      <c r="O23" s="3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9" s="40" customFormat="1" ht="12" customHeight="1" x14ac:dyDescent="0.25">
      <c r="A24" s="37"/>
      <c r="B24" s="63"/>
      <c r="C24" s="39"/>
      <c r="D24" s="63"/>
      <c r="E24" s="57"/>
      <c r="F24" s="64"/>
      <c r="G24" s="65">
        <f t="shared" si="0"/>
        <v>0</v>
      </c>
      <c r="H24" s="66"/>
      <c r="I24" s="67">
        <f t="shared" si="1"/>
        <v>0</v>
      </c>
      <c r="J24" s="62">
        <f>SUM(Table8[[#This Row],[Total own]]+Table8[[#This Row],[Total ]])</f>
        <v>0</v>
      </c>
      <c r="K24" s="38"/>
      <c r="L24" s="38"/>
      <c r="M24" s="68"/>
      <c r="N24" s="37"/>
      <c r="O24" s="3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9" s="40" customFormat="1" ht="12" customHeight="1" x14ac:dyDescent="0.25">
      <c r="A25" s="37"/>
      <c r="B25" s="63"/>
      <c r="C25" s="39"/>
      <c r="D25" s="63"/>
      <c r="E25" s="57"/>
      <c r="F25" s="64"/>
      <c r="G25" s="65">
        <f t="shared" si="0"/>
        <v>0</v>
      </c>
      <c r="H25" s="66"/>
      <c r="I25" s="67">
        <f t="shared" si="1"/>
        <v>0</v>
      </c>
      <c r="J25" s="62">
        <f>SUM(Table8[[#This Row],[Total own]]+Table8[[#This Row],[Total ]])</f>
        <v>0</v>
      </c>
      <c r="K25" s="38"/>
      <c r="L25" s="38"/>
      <c r="M25" s="37"/>
      <c r="N25" s="37"/>
      <c r="O25" s="37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9" s="40" customFormat="1" ht="12" customHeight="1" x14ac:dyDescent="0.25">
      <c r="A26" s="37"/>
      <c r="B26" s="63"/>
      <c r="C26" s="39"/>
      <c r="D26" s="63"/>
      <c r="E26" s="57"/>
      <c r="F26" s="64"/>
      <c r="G26" s="65">
        <f t="shared" si="0"/>
        <v>0</v>
      </c>
      <c r="H26" s="66"/>
      <c r="I26" s="67">
        <f t="shared" si="1"/>
        <v>0</v>
      </c>
      <c r="J26" s="62">
        <f>SUM(Table8[[#This Row],[Total own]]+Table8[[#This Row],[Total ]])</f>
        <v>0</v>
      </c>
      <c r="K26" s="38"/>
      <c r="L26" s="38"/>
      <c r="M26" s="37"/>
      <c r="N26" s="37"/>
      <c r="O26" s="37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9" s="40" customFormat="1" ht="12" customHeight="1" x14ac:dyDescent="0.25">
      <c r="A27" s="37"/>
      <c r="B27" s="63"/>
      <c r="C27" s="39"/>
      <c r="D27" s="63"/>
      <c r="E27" s="57"/>
      <c r="F27" s="64"/>
      <c r="G27" s="65">
        <f t="shared" si="0"/>
        <v>0</v>
      </c>
      <c r="H27" s="66"/>
      <c r="I27" s="67">
        <f t="shared" si="1"/>
        <v>0</v>
      </c>
      <c r="J27" s="62">
        <f>SUM(Table8[[#This Row],[Total own]]+Table8[[#This Row],[Total ]])</f>
        <v>0</v>
      </c>
      <c r="K27" s="38"/>
      <c r="L27" s="38"/>
      <c r="M27" s="37"/>
      <c r="N27" s="37"/>
      <c r="O27" s="37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9" s="40" customFormat="1" ht="12" customHeight="1" x14ac:dyDescent="0.25">
      <c r="A28" s="37"/>
      <c r="B28" s="63"/>
      <c r="C28" s="39"/>
      <c r="D28" s="63"/>
      <c r="E28" s="57"/>
      <c r="F28" s="64"/>
      <c r="G28" s="65">
        <f t="shared" si="0"/>
        <v>0</v>
      </c>
      <c r="H28" s="66"/>
      <c r="I28" s="67">
        <f t="shared" si="1"/>
        <v>0</v>
      </c>
      <c r="J28" s="62">
        <f>SUM(Table8[[#This Row],[Total own]]+Table8[[#This Row],[Total ]])</f>
        <v>0</v>
      </c>
      <c r="K28" s="38"/>
      <c r="L28" s="38"/>
      <c r="M28" s="37"/>
      <c r="N28" s="37"/>
      <c r="O28" s="37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9" s="40" customFormat="1" ht="12" customHeight="1" x14ac:dyDescent="0.25">
      <c r="A29" s="37"/>
      <c r="B29" s="63"/>
      <c r="C29" s="39"/>
      <c r="D29" s="63"/>
      <c r="E29" s="57"/>
      <c r="F29" s="64"/>
      <c r="G29" s="65">
        <f t="shared" si="0"/>
        <v>0</v>
      </c>
      <c r="H29" s="66"/>
      <c r="I29" s="67">
        <f t="shared" si="1"/>
        <v>0</v>
      </c>
      <c r="J29" s="62">
        <f>SUM(Table8[[#This Row],[Total own]]+Table8[[#This Row],[Total ]])</f>
        <v>0</v>
      </c>
      <c r="K29" s="38"/>
      <c r="L29" s="38"/>
      <c r="M29" s="37"/>
      <c r="N29" s="37"/>
      <c r="O29" s="37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9" s="40" customFormat="1" ht="12" customHeight="1" x14ac:dyDescent="0.25">
      <c r="A30" s="37"/>
      <c r="B30" s="69"/>
      <c r="C30" s="39"/>
      <c r="D30" s="70"/>
      <c r="E30" s="71"/>
      <c r="F30" s="64"/>
      <c r="G30" s="65">
        <f t="shared" si="0"/>
        <v>0</v>
      </c>
      <c r="H30" s="66"/>
      <c r="I30" s="67">
        <f t="shared" si="1"/>
        <v>0</v>
      </c>
      <c r="J30" s="62">
        <f>SUM(Table8[[#This Row],[Total own]]+Table8[[#This Row],[Total ]])</f>
        <v>0</v>
      </c>
      <c r="K30" s="38"/>
      <c r="L30" s="38"/>
      <c r="M30" s="37"/>
      <c r="N30" s="37"/>
      <c r="O30" s="37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9" s="40" customFormat="1" ht="12" customHeight="1" x14ac:dyDescent="0.25">
      <c r="A31" s="37"/>
      <c r="B31" s="69"/>
      <c r="C31" s="39"/>
      <c r="D31" s="70"/>
      <c r="E31" s="71"/>
      <c r="F31" s="64"/>
      <c r="G31" s="65">
        <f t="shared" si="0"/>
        <v>0</v>
      </c>
      <c r="H31" s="66"/>
      <c r="I31" s="67">
        <f t="shared" si="1"/>
        <v>0</v>
      </c>
      <c r="J31" s="62">
        <f>SUM(Table8[[#This Row],[Total own]]+Table8[[#This Row],[Total ]])</f>
        <v>0</v>
      </c>
      <c r="K31" s="38"/>
      <c r="L31" s="38"/>
      <c r="M31" s="37"/>
      <c r="N31" s="37"/>
      <c r="O31" s="37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9" s="40" customFormat="1" ht="12" customHeight="1" x14ac:dyDescent="0.25">
      <c r="A32" s="37"/>
      <c r="B32" s="69"/>
      <c r="C32" s="39"/>
      <c r="D32" s="70"/>
      <c r="E32" s="71"/>
      <c r="F32" s="64"/>
      <c r="G32" s="65">
        <f t="shared" si="0"/>
        <v>0</v>
      </c>
      <c r="H32" s="66"/>
      <c r="I32" s="67">
        <f t="shared" si="1"/>
        <v>0</v>
      </c>
      <c r="J32" s="62">
        <f>SUM(Table8[[#This Row],[Total own]]+Table8[[#This Row],[Total ]])</f>
        <v>0</v>
      </c>
      <c r="K32" s="38"/>
      <c r="L32" s="38"/>
      <c r="M32" s="37"/>
      <c r="N32" s="37"/>
      <c r="O32" s="37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9" s="40" customFormat="1" ht="12" customHeight="1" x14ac:dyDescent="0.25">
      <c r="A33" s="37"/>
      <c r="B33" s="63"/>
      <c r="C33" s="39"/>
      <c r="D33" s="70"/>
      <c r="E33" s="71"/>
      <c r="F33" s="64"/>
      <c r="G33" s="59">
        <f t="shared" si="0"/>
        <v>0</v>
      </c>
      <c r="H33" s="66"/>
      <c r="I33" s="67">
        <f t="shared" si="1"/>
        <v>0</v>
      </c>
      <c r="J33" s="62">
        <f>SUM(Table8[[#This Row],[Total own]]+Table8[[#This Row],[Total ]])</f>
        <v>0</v>
      </c>
      <c r="K33" s="38"/>
      <c r="L33" s="38"/>
      <c r="M33" s="37"/>
      <c r="N33" s="37"/>
      <c r="O33" s="37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9" s="40" customFormat="1" ht="12" customHeight="1" x14ac:dyDescent="0.25">
      <c r="A34" s="37"/>
      <c r="B34" s="69"/>
      <c r="C34" s="39"/>
      <c r="D34" s="70"/>
      <c r="E34" s="71"/>
      <c r="F34" s="64"/>
      <c r="G34" s="65">
        <f t="shared" si="0"/>
        <v>0</v>
      </c>
      <c r="H34" s="66"/>
      <c r="I34" s="67">
        <f t="shared" si="1"/>
        <v>0</v>
      </c>
      <c r="J34" s="62">
        <f>SUM(Table8[[#This Row],[Total own]]+Table8[[#This Row],[Total ]])</f>
        <v>0</v>
      </c>
      <c r="K34" s="38"/>
      <c r="L34" s="38"/>
      <c r="M34" s="37"/>
      <c r="N34" s="37"/>
      <c r="O34" s="37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9" s="40" customFormat="1" ht="12" customHeight="1" x14ac:dyDescent="0.25">
      <c r="A35" s="37"/>
      <c r="B35" s="69"/>
      <c r="C35" s="39"/>
      <c r="D35" s="70"/>
      <c r="E35" s="71"/>
      <c r="F35" s="64"/>
      <c r="G35" s="65">
        <f t="shared" si="0"/>
        <v>0</v>
      </c>
      <c r="H35" s="66"/>
      <c r="I35" s="67">
        <f t="shared" si="1"/>
        <v>0</v>
      </c>
      <c r="J35" s="62">
        <f>SUM(Table8[[#This Row],[Total own]]+Table8[[#This Row],[Total ]])</f>
        <v>0</v>
      </c>
      <c r="K35" s="38"/>
      <c r="L35" s="38"/>
      <c r="M35" s="37"/>
      <c r="N35" s="37"/>
      <c r="O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9" s="40" customFormat="1" ht="12" customHeight="1" x14ac:dyDescent="0.25">
      <c r="A36" s="37"/>
      <c r="B36" s="69"/>
      <c r="C36" s="39"/>
      <c r="D36" s="70"/>
      <c r="E36" s="71"/>
      <c r="F36" s="64"/>
      <c r="G36" s="65">
        <f t="shared" si="0"/>
        <v>0</v>
      </c>
      <c r="H36" s="66"/>
      <c r="I36" s="67">
        <f t="shared" si="1"/>
        <v>0</v>
      </c>
      <c r="J36" s="62">
        <f>SUM(Table8[[#This Row],[Total own]]+Table8[[#This Row],[Total ]])</f>
        <v>0</v>
      </c>
      <c r="K36" s="38"/>
      <c r="L36" s="38"/>
      <c r="M36" s="37"/>
      <c r="N36" s="37"/>
      <c r="O36" s="37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9" s="40" customFormat="1" ht="12" customHeight="1" x14ac:dyDescent="0.25">
      <c r="A37" s="37"/>
      <c r="B37" s="63"/>
      <c r="C37" s="39"/>
      <c r="D37" s="70"/>
      <c r="E37" s="71"/>
      <c r="F37" s="64"/>
      <c r="G37" s="59">
        <f t="shared" si="0"/>
        <v>0</v>
      </c>
      <c r="H37" s="66"/>
      <c r="I37" s="67">
        <f t="shared" si="1"/>
        <v>0</v>
      </c>
      <c r="J37" s="62">
        <f>SUM(Table8[[#This Row],[Total own]]+Table8[[#This Row],[Total ]])</f>
        <v>0</v>
      </c>
      <c r="K37" s="38"/>
      <c r="L37" s="38"/>
      <c r="M37" s="37"/>
      <c r="N37" s="37"/>
      <c r="O37" s="37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9" s="40" customFormat="1" ht="12" customHeight="1" x14ac:dyDescent="0.25">
      <c r="A38" s="37"/>
      <c r="B38" s="63"/>
      <c r="C38" s="39"/>
      <c r="D38" s="72"/>
      <c r="E38" s="71"/>
      <c r="F38" s="64"/>
      <c r="G38" s="59">
        <f t="shared" si="0"/>
        <v>0</v>
      </c>
      <c r="H38" s="66"/>
      <c r="I38" s="67">
        <f t="shared" si="1"/>
        <v>0</v>
      </c>
      <c r="J38" s="62">
        <f>SUM(Table8[[#This Row],[Total own]]+Table8[[#This Row],[Total ]])</f>
        <v>0</v>
      </c>
      <c r="K38" s="38"/>
      <c r="L38" s="38"/>
      <c r="M38" s="37"/>
      <c r="N38" s="37"/>
      <c r="O38" s="37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9" s="40" customFormat="1" ht="12" customHeight="1" x14ac:dyDescent="0.25">
      <c r="A39" s="37"/>
      <c r="B39" s="63"/>
      <c r="C39" s="39"/>
      <c r="D39" s="72"/>
      <c r="E39" s="71"/>
      <c r="F39" s="64"/>
      <c r="G39" s="59">
        <f t="shared" si="0"/>
        <v>0</v>
      </c>
      <c r="H39" s="66"/>
      <c r="I39" s="67">
        <f t="shared" si="1"/>
        <v>0</v>
      </c>
      <c r="J39" s="62">
        <f>SUM(Table8[[#This Row],[Total own]]+Table8[[#This Row],[Total ]])</f>
        <v>0</v>
      </c>
      <c r="K39" s="38"/>
      <c r="L39" s="38"/>
      <c r="M39" s="37"/>
      <c r="N39" s="37"/>
      <c r="O39" s="37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9" s="40" customFormat="1" ht="12" customHeight="1" thickBot="1" x14ac:dyDescent="0.3">
      <c r="A40" s="37"/>
      <c r="B40" s="73" t="s">
        <v>9</v>
      </c>
      <c r="C40" s="73"/>
      <c r="D40" s="74"/>
      <c r="E40" s="75"/>
      <c r="F40" s="76">
        <f>SUM(F23:F39)</f>
        <v>0</v>
      </c>
      <c r="G40" s="77">
        <f>SUM(G23:G39)</f>
        <v>0</v>
      </c>
      <c r="H40" s="78">
        <f>SUM(H23:H39)</f>
        <v>0</v>
      </c>
      <c r="I40" s="79">
        <f>SUM(I23:I39)</f>
        <v>0</v>
      </c>
      <c r="J40" s="80">
        <f>SUBTOTAL(109,Table8[Column1])</f>
        <v>0</v>
      </c>
      <c r="K40" s="37"/>
      <c r="L40" s="37"/>
      <c r="M40" s="37"/>
      <c r="N40" s="37"/>
      <c r="O40" s="37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s="91" customFormat="1" ht="12" customHeight="1" x14ac:dyDescent="0.25">
      <c r="A41" s="81"/>
      <c r="B41" s="82"/>
      <c r="C41" s="82"/>
      <c r="D41" s="83"/>
      <c r="E41" s="84"/>
      <c r="F41" s="85" t="s">
        <v>10</v>
      </c>
      <c r="G41" s="86"/>
      <c r="H41" s="87"/>
      <c r="I41" s="88"/>
      <c r="J41" s="37"/>
      <c r="K41" s="89"/>
      <c r="L41" s="81"/>
      <c r="M41" s="81"/>
      <c r="N41" s="81"/>
      <c r="O41" s="81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</row>
    <row r="42" spans="1:39" s="91" customFormat="1" ht="12" customHeight="1" x14ac:dyDescent="0.25">
      <c r="A42" s="81"/>
      <c r="B42" s="37"/>
      <c r="C42" s="37"/>
      <c r="D42" s="37"/>
      <c r="E42" s="92"/>
      <c r="F42" s="37"/>
      <c r="G42" s="37"/>
      <c r="H42" s="37"/>
      <c r="I42" s="37"/>
      <c r="J42" s="37"/>
      <c r="K42" s="81"/>
      <c r="L42" s="81"/>
      <c r="M42" s="81"/>
      <c r="N42" s="81"/>
      <c r="O42" s="81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</row>
    <row r="43" spans="1:39" s="91" customFormat="1" ht="12" customHeight="1" x14ac:dyDescent="0.25">
      <c r="A43" s="81"/>
      <c r="B43" s="82" t="s">
        <v>11</v>
      </c>
      <c r="C43" s="37"/>
      <c r="D43" s="37"/>
      <c r="E43" s="37"/>
      <c r="F43" s="37"/>
      <c r="G43" s="37"/>
      <c r="H43" s="37"/>
      <c r="I43" s="37"/>
      <c r="J43" s="93"/>
      <c r="K43" s="81"/>
      <c r="L43" s="81"/>
      <c r="M43" s="81"/>
      <c r="N43" s="81"/>
      <c r="O43" s="81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</row>
    <row r="44" spans="1:39" s="91" customFormat="1" ht="12" customHeight="1" x14ac:dyDescent="0.25">
      <c r="A44" s="81"/>
      <c r="B44" s="94" t="s">
        <v>5</v>
      </c>
      <c r="C44" s="95" t="s">
        <v>7</v>
      </c>
      <c r="D44" s="267" t="s">
        <v>16</v>
      </c>
      <c r="E44" s="196" t="s">
        <v>63</v>
      </c>
      <c r="F44" s="268" t="s">
        <v>33</v>
      </c>
      <c r="G44" s="99"/>
      <c r="H44" s="99"/>
      <c r="I44" s="99"/>
      <c r="J44" s="100"/>
      <c r="K44" s="81"/>
      <c r="L44" s="81"/>
      <c r="M44" s="81"/>
      <c r="N44" s="81"/>
      <c r="O44" s="81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</row>
    <row r="45" spans="1:39" s="91" customFormat="1" ht="12" customHeight="1" x14ac:dyDescent="0.25">
      <c r="A45" s="81"/>
      <c r="B45" s="55"/>
      <c r="C45" s="101"/>
      <c r="D45" s="102"/>
      <c r="E45" s="103">
        <f>Table3[[#This Row],[Total ]]-Table3[[#This Row],[Own financing]]</f>
        <v>0</v>
      </c>
      <c r="F45" s="53"/>
      <c r="G45" s="53"/>
      <c r="H45" s="53"/>
      <c r="I45" s="53"/>
      <c r="J45" s="108"/>
      <c r="K45" s="81"/>
      <c r="L45" s="81"/>
      <c r="M45" s="81"/>
      <c r="N45" s="81"/>
      <c r="O45" s="81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</row>
    <row r="46" spans="1:39" s="91" customFormat="1" ht="12" customHeight="1" x14ac:dyDescent="0.25">
      <c r="A46" s="81"/>
      <c r="B46" s="63"/>
      <c r="C46" s="106"/>
      <c r="D46" s="102"/>
      <c r="E46" s="107">
        <f>Table3[[#This Row],[Total ]]-Table3[[#This Row],[Own financing]]</f>
        <v>0</v>
      </c>
      <c r="F46" s="53"/>
      <c r="G46" s="53"/>
      <c r="H46" s="53"/>
      <c r="I46" s="53"/>
      <c r="J46" s="108"/>
      <c r="K46" s="81"/>
      <c r="L46" s="81"/>
      <c r="M46" s="81"/>
      <c r="N46" s="81"/>
      <c r="O46" s="81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</row>
    <row r="47" spans="1:39" s="91" customFormat="1" ht="12" customHeight="1" x14ac:dyDescent="0.25">
      <c r="A47" s="81"/>
      <c r="B47" s="63"/>
      <c r="C47" s="106"/>
      <c r="D47" s="102"/>
      <c r="E47" s="107">
        <f>Table3[[#This Row],[Total ]]-Table3[[#This Row],[Own financing]]</f>
        <v>0</v>
      </c>
      <c r="F47" s="53"/>
      <c r="G47" s="53"/>
      <c r="H47" s="53"/>
      <c r="I47" s="53"/>
      <c r="J47" s="108"/>
      <c r="K47" s="81"/>
      <c r="L47" s="81"/>
      <c r="M47" s="81"/>
      <c r="N47" s="81"/>
      <c r="O47" s="81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</row>
    <row r="48" spans="1:39" s="91" customFormat="1" ht="12" customHeight="1" x14ac:dyDescent="0.25">
      <c r="A48" s="81"/>
      <c r="B48" s="63"/>
      <c r="C48" s="106"/>
      <c r="D48" s="102"/>
      <c r="E48" s="107">
        <f>Table3[[#This Row],[Total ]]-Table3[[#This Row],[Own financing]]</f>
        <v>0</v>
      </c>
      <c r="F48" s="53"/>
      <c r="G48" s="53"/>
      <c r="H48" s="53"/>
      <c r="I48" s="53"/>
      <c r="J48" s="108"/>
      <c r="K48" s="81"/>
      <c r="L48" s="81"/>
      <c r="M48" s="81"/>
      <c r="N48" s="81"/>
      <c r="O48" s="81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</row>
    <row r="49" spans="1:38" s="91" customFormat="1" ht="12" customHeight="1" x14ac:dyDescent="0.25">
      <c r="A49" s="81"/>
      <c r="B49" s="63"/>
      <c r="C49" s="106"/>
      <c r="D49" s="102"/>
      <c r="E49" s="107">
        <f>Table3[[#This Row],[Total ]]-Table3[[#This Row],[Own financing]]</f>
        <v>0</v>
      </c>
      <c r="F49" s="53"/>
      <c r="G49" s="53"/>
      <c r="H49" s="53"/>
      <c r="I49" s="53"/>
      <c r="J49" s="108"/>
      <c r="K49" s="81"/>
      <c r="L49" s="81"/>
      <c r="M49" s="81"/>
      <c r="N49" s="81"/>
      <c r="O49" s="81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</row>
    <row r="50" spans="1:38" s="91" customFormat="1" ht="12" customHeight="1" x14ac:dyDescent="0.25">
      <c r="A50" s="81"/>
      <c r="B50" s="109"/>
      <c r="C50" s="110"/>
      <c r="D50" s="102"/>
      <c r="E50" s="107">
        <f>Table3[[#This Row],[Total ]]-Table3[[#This Row],[Own financing]]</f>
        <v>0</v>
      </c>
      <c r="F50" s="53"/>
      <c r="G50" s="53"/>
      <c r="H50" s="53"/>
      <c r="I50" s="53"/>
      <c r="J50" s="108"/>
      <c r="K50" s="81"/>
      <c r="L50" s="81"/>
      <c r="M50" s="81"/>
      <c r="N50" s="81"/>
      <c r="O50" s="81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</row>
    <row r="51" spans="1:38" s="115" customFormat="1" ht="12" customHeight="1" x14ac:dyDescent="0.25">
      <c r="A51" s="111"/>
      <c r="B51" s="112"/>
      <c r="C51" s="113"/>
      <c r="D51" s="102"/>
      <c r="E51" s="107">
        <f>Table3[[#This Row],[Total ]]-Table3[[#This Row],[Own financing]]</f>
        <v>0</v>
      </c>
      <c r="F51" s="90"/>
      <c r="G51" s="90"/>
      <c r="H51" s="90"/>
      <c r="I51" s="90"/>
      <c r="J51" s="108"/>
      <c r="K51" s="111"/>
      <c r="L51" s="111"/>
      <c r="M51" s="111"/>
      <c r="N51" s="111"/>
      <c r="O51" s="111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</row>
    <row r="52" spans="1:38" s="40" customFormat="1" ht="12" customHeight="1" x14ac:dyDescent="0.25">
      <c r="A52" s="37"/>
      <c r="B52" s="112"/>
      <c r="C52" s="113"/>
      <c r="D52" s="102"/>
      <c r="E52" s="107">
        <f>Table3[[#This Row],[Total ]]-Table3[[#This Row],[Own financing]]</f>
        <v>0</v>
      </c>
      <c r="F52" s="90"/>
      <c r="G52" s="90"/>
      <c r="H52" s="90"/>
      <c r="I52" s="90"/>
      <c r="J52" s="116"/>
      <c r="K52" s="37"/>
      <c r="L52" s="37"/>
      <c r="M52" s="37"/>
      <c r="N52" s="37"/>
      <c r="O52" s="37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s="40" customFormat="1" ht="12" customHeight="1" x14ac:dyDescent="0.25">
      <c r="A53" s="37"/>
      <c r="B53" s="112"/>
      <c r="C53" s="113"/>
      <c r="D53" s="102"/>
      <c r="E53" s="107">
        <f>Table3[[#This Row],[Total ]]-Table3[[#This Row],[Own financing]]</f>
        <v>0</v>
      </c>
      <c r="F53" s="90"/>
      <c r="G53" s="90"/>
      <c r="H53" s="90"/>
      <c r="I53" s="90"/>
      <c r="J53" s="108"/>
      <c r="K53" s="37"/>
      <c r="L53" s="37"/>
      <c r="M53" s="37"/>
      <c r="N53" s="37"/>
      <c r="O53" s="37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s="54" customFormat="1" ht="12" customHeight="1" x14ac:dyDescent="0.25">
      <c r="A54" s="42"/>
      <c r="B54" s="117"/>
      <c r="C54" s="118"/>
      <c r="D54" s="102"/>
      <c r="E54" s="119">
        <f>Table3[[#This Row],[Total ]]-Table3[[#This Row],[Own financing]]</f>
        <v>0</v>
      </c>
      <c r="F54" s="120"/>
      <c r="G54" s="120"/>
      <c r="H54" s="120"/>
      <c r="I54" s="120"/>
      <c r="J54" s="121"/>
      <c r="K54" s="42"/>
      <c r="L54" s="42"/>
      <c r="M54" s="42"/>
      <c r="N54" s="42"/>
      <c r="O54" s="42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</row>
    <row r="55" spans="1:38" s="91" customFormat="1" ht="12" customHeight="1" x14ac:dyDescent="0.25">
      <c r="A55" s="81"/>
      <c r="B55" s="122" t="s">
        <v>9</v>
      </c>
      <c r="C55" s="123">
        <f>SUBTOTAL(109,Table3[[Total ]])</f>
        <v>0</v>
      </c>
      <c r="D55" s="124">
        <f>SUBTOTAL(109,Table3[Own financing])</f>
        <v>0</v>
      </c>
      <c r="E55" s="125">
        <f>SUBTOTAL(109,Table3[Applied to SRDP])</f>
        <v>0</v>
      </c>
      <c r="F55" s="126"/>
      <c r="G55" s="127"/>
      <c r="H55" s="127"/>
      <c r="I55" s="127"/>
      <c r="J55" s="128"/>
      <c r="K55" s="81"/>
      <c r="L55" s="81"/>
      <c r="M55" s="81"/>
      <c r="N55" s="81"/>
      <c r="O55" s="81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</row>
    <row r="56" spans="1:38" s="91" customFormat="1" ht="12" customHeight="1" x14ac:dyDescent="0.25">
      <c r="A56" s="81"/>
      <c r="B56" s="37"/>
      <c r="C56" s="37"/>
      <c r="D56" s="37"/>
      <c r="E56" s="37"/>
      <c r="F56" s="37"/>
      <c r="G56" s="37"/>
      <c r="H56" s="37"/>
      <c r="I56" s="37"/>
      <c r="J56" s="89"/>
      <c r="K56" s="81"/>
      <c r="L56" s="81"/>
      <c r="M56" s="81"/>
      <c r="N56" s="81"/>
      <c r="O56" s="81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</row>
    <row r="57" spans="1:38" s="91" customFormat="1" ht="12" customHeight="1" x14ac:dyDescent="0.25">
      <c r="A57" s="81"/>
      <c r="B57" s="82" t="s">
        <v>12</v>
      </c>
      <c r="C57" s="82"/>
      <c r="D57" s="129"/>
      <c r="E57" s="130"/>
      <c r="F57" s="83"/>
      <c r="G57" s="83"/>
      <c r="H57" s="131"/>
      <c r="I57" s="132"/>
      <c r="J57" s="93"/>
      <c r="K57" s="81"/>
      <c r="L57" s="81"/>
      <c r="M57" s="81"/>
      <c r="N57" s="81"/>
      <c r="O57" s="81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</row>
    <row r="58" spans="1:38" s="91" customFormat="1" ht="12" customHeight="1" x14ac:dyDescent="0.25">
      <c r="A58" s="81"/>
      <c r="B58" s="133" t="s">
        <v>5</v>
      </c>
      <c r="C58" s="95" t="s">
        <v>7</v>
      </c>
      <c r="D58" s="96" t="s">
        <v>16</v>
      </c>
      <c r="E58" s="196" t="s">
        <v>63</v>
      </c>
      <c r="F58" s="268" t="s">
        <v>33</v>
      </c>
      <c r="G58" s="99"/>
      <c r="H58" s="99"/>
      <c r="I58" s="99"/>
      <c r="J58" s="100"/>
      <c r="K58" s="81"/>
      <c r="L58" s="81"/>
      <c r="M58" s="81"/>
      <c r="N58" s="81"/>
      <c r="O58" s="81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</row>
    <row r="59" spans="1:38" s="91" customFormat="1" ht="12" customHeight="1" x14ac:dyDescent="0.25">
      <c r="A59" s="81"/>
      <c r="B59" s="109"/>
      <c r="C59" s="134"/>
      <c r="D59" s="135"/>
      <c r="E59" s="136">
        <f>Table4[[#This Row],[Total ]]-Table4[[#This Row],[Own financing]]</f>
        <v>0</v>
      </c>
      <c r="F59" s="137"/>
      <c r="G59" s="104"/>
      <c r="H59" s="104"/>
      <c r="I59" s="104"/>
      <c r="J59" s="105"/>
      <c r="K59" s="81"/>
      <c r="L59" s="81"/>
      <c r="M59" s="81"/>
      <c r="N59" s="81"/>
      <c r="O59" s="81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</row>
    <row r="60" spans="1:38" s="91" customFormat="1" ht="12" customHeight="1" x14ac:dyDescent="0.25">
      <c r="A60" s="81"/>
      <c r="B60" s="109"/>
      <c r="C60" s="138"/>
      <c r="D60" s="139"/>
      <c r="E60" s="136">
        <f>Table4[[#This Row],[Total ]]-Table4[[#This Row],[Own financing]]</f>
        <v>0</v>
      </c>
      <c r="F60" s="140"/>
      <c r="G60" s="53"/>
      <c r="H60" s="53"/>
      <c r="I60" s="53"/>
      <c r="J60" s="108"/>
      <c r="K60" s="81"/>
      <c r="L60" s="81"/>
      <c r="M60" s="81"/>
      <c r="N60" s="81"/>
      <c r="O60" s="81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</row>
    <row r="61" spans="1:38" s="91" customFormat="1" ht="12" customHeight="1" x14ac:dyDescent="0.25">
      <c r="A61" s="81"/>
      <c r="B61" s="109"/>
      <c r="C61" s="221"/>
      <c r="D61" s="139"/>
      <c r="E61" s="136">
        <f>Table4[[#This Row],[Total ]]-Table4[[#This Row],[Own financing]]</f>
        <v>0</v>
      </c>
      <c r="F61" s="140"/>
      <c r="G61" s="53"/>
      <c r="H61" s="53"/>
      <c r="I61" s="53"/>
      <c r="J61" s="108"/>
      <c r="K61" s="81"/>
      <c r="L61" s="81"/>
      <c r="M61" s="81"/>
      <c r="N61" s="81"/>
      <c r="O61" s="81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</row>
    <row r="62" spans="1:38" s="91" customFormat="1" ht="12" customHeight="1" x14ac:dyDescent="0.25">
      <c r="A62" s="81"/>
      <c r="B62" s="109"/>
      <c r="C62" s="138"/>
      <c r="D62" s="139"/>
      <c r="E62" s="136">
        <f>Table4[[#This Row],[Total ]]-Table4[[#This Row],[Own financing]]</f>
        <v>0</v>
      </c>
      <c r="F62" s="140"/>
      <c r="G62" s="53"/>
      <c r="H62" s="53"/>
      <c r="I62" s="53"/>
      <c r="J62" s="108"/>
      <c r="K62" s="81"/>
      <c r="L62" s="81"/>
      <c r="M62" s="81"/>
      <c r="N62" s="81"/>
      <c r="O62" s="81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</row>
    <row r="63" spans="1:38" s="91" customFormat="1" ht="12" customHeight="1" x14ac:dyDescent="0.25">
      <c r="A63" s="81"/>
      <c r="B63" s="109"/>
      <c r="C63" s="138"/>
      <c r="D63" s="139"/>
      <c r="E63" s="136">
        <f>Table4[[#This Row],[Total ]]-Table4[[#This Row],[Own financing]]</f>
        <v>0</v>
      </c>
      <c r="F63" s="140"/>
      <c r="G63" s="53"/>
      <c r="H63" s="53"/>
      <c r="I63" s="53"/>
      <c r="J63" s="108"/>
      <c r="K63" s="81"/>
      <c r="L63" s="81"/>
      <c r="M63" s="81"/>
      <c r="N63" s="81"/>
      <c r="O63" s="81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</row>
    <row r="64" spans="1:38" s="40" customFormat="1" ht="12" customHeight="1" x14ac:dyDescent="0.25">
      <c r="A64" s="37"/>
      <c r="B64" s="122" t="s">
        <v>9</v>
      </c>
      <c r="C64" s="123">
        <f>SUBTOTAL(109,Table4[[Total ]])</f>
        <v>0</v>
      </c>
      <c r="D64" s="124">
        <f>SUBTOTAL(109,Table4[Own financing])</f>
        <v>0</v>
      </c>
      <c r="E64" s="144">
        <f>SUBTOTAL(109,Table4[Applied to SRDP])</f>
        <v>0</v>
      </c>
      <c r="F64" s="98"/>
      <c r="G64" s="145"/>
      <c r="H64" s="145"/>
      <c r="I64" s="145"/>
      <c r="J64" s="146"/>
      <c r="K64" s="37"/>
      <c r="L64" s="37"/>
      <c r="M64" s="37"/>
      <c r="N64" s="37"/>
      <c r="O64" s="37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</row>
    <row r="65" spans="1:38" s="40" customFormat="1" ht="12" customHeight="1" x14ac:dyDescent="0.25">
      <c r="A65" s="37"/>
      <c r="B65" s="147"/>
      <c r="C65" s="148"/>
      <c r="D65" s="149"/>
      <c r="E65" s="150"/>
      <c r="F65" s="151"/>
      <c r="G65" s="38"/>
      <c r="H65" s="38"/>
      <c r="I65" s="38"/>
      <c r="J65" s="152"/>
      <c r="K65" s="37"/>
      <c r="L65" s="37"/>
      <c r="M65" s="37"/>
      <c r="N65" s="37"/>
      <c r="O65" s="37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</row>
    <row r="66" spans="1:38" s="40" customFormat="1" ht="12" customHeight="1" x14ac:dyDescent="0.25">
      <c r="A66" s="37"/>
      <c r="B66" s="82" t="s">
        <v>13</v>
      </c>
      <c r="C66" s="82"/>
      <c r="D66" s="82"/>
      <c r="E66" s="130"/>
      <c r="F66" s="82"/>
      <c r="G66" s="82"/>
      <c r="H66" s="82"/>
      <c r="I66" s="82"/>
      <c r="J66" s="37"/>
      <c r="K66" s="37"/>
      <c r="L66" s="37"/>
      <c r="M66" s="37"/>
      <c r="N66" s="37"/>
      <c r="O66" s="37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</row>
    <row r="67" spans="1:38" s="40" customFormat="1" ht="12" customHeight="1" x14ac:dyDescent="0.25">
      <c r="A67" s="37"/>
      <c r="B67" s="168" t="s">
        <v>5</v>
      </c>
      <c r="C67" s="95" t="s">
        <v>7</v>
      </c>
      <c r="D67" s="96" t="s">
        <v>16</v>
      </c>
      <c r="E67" s="196" t="s">
        <v>63</v>
      </c>
      <c r="F67" s="268" t="s">
        <v>33</v>
      </c>
      <c r="G67" s="99"/>
      <c r="H67" s="99"/>
      <c r="I67" s="99"/>
      <c r="J67" s="100"/>
      <c r="K67" s="37"/>
      <c r="L67" s="37"/>
      <c r="M67" s="37"/>
      <c r="N67" s="37"/>
      <c r="O67" s="3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</row>
    <row r="68" spans="1:38" s="165" customFormat="1" ht="12" customHeight="1" x14ac:dyDescent="0.25">
      <c r="A68" s="83"/>
      <c r="B68" s="69"/>
      <c r="C68" s="169"/>
      <c r="D68" s="135"/>
      <c r="E68" s="136">
        <f>Table9[[#This Row],[Total ]]-Table9[[#This Row],[Own financing]]</f>
        <v>0</v>
      </c>
      <c r="F68" s="155"/>
      <c r="G68" s="156"/>
      <c r="H68" s="156"/>
      <c r="I68" s="156"/>
      <c r="J68" s="157"/>
      <c r="K68" s="83"/>
      <c r="L68" s="83"/>
      <c r="M68" s="83"/>
      <c r="N68" s="83"/>
      <c r="O68" s="83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</row>
    <row r="69" spans="1:38" s="165" customFormat="1" ht="12" customHeight="1" x14ac:dyDescent="0.25">
      <c r="A69" s="83"/>
      <c r="B69" s="69"/>
      <c r="C69" s="169"/>
      <c r="D69" s="139"/>
      <c r="E69" s="136">
        <f>Table9[[#This Row],[Total ]]-Table9[[#This Row],[Own financing]]</f>
        <v>0</v>
      </c>
      <c r="F69" s="154"/>
      <c r="G69" s="222"/>
      <c r="H69" s="222"/>
      <c r="I69" s="222"/>
      <c r="J69" s="223"/>
      <c r="K69" s="83"/>
      <c r="L69" s="83"/>
      <c r="M69" s="83"/>
      <c r="N69" s="83"/>
      <c r="O69" s="83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</row>
    <row r="70" spans="1:38" s="40" customFormat="1" ht="12" customHeight="1" x14ac:dyDescent="0.25">
      <c r="A70" s="37"/>
      <c r="B70" s="69"/>
      <c r="C70" s="169"/>
      <c r="D70" s="139"/>
      <c r="E70" s="136">
        <f>Table9[[#This Row],[Total ]]-Table9[[#This Row],[Own financing]]</f>
        <v>0</v>
      </c>
      <c r="F70" s="158"/>
      <c r="G70" s="39"/>
      <c r="H70" s="39"/>
      <c r="I70" s="39"/>
      <c r="J70" s="160"/>
      <c r="K70" s="37"/>
      <c r="L70" s="37"/>
      <c r="M70" s="37"/>
      <c r="N70" s="37"/>
      <c r="O70" s="37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</row>
    <row r="71" spans="1:38" s="40" customFormat="1" ht="12" customHeight="1" x14ac:dyDescent="0.25">
      <c r="A71" s="37"/>
      <c r="B71" s="69"/>
      <c r="C71" s="169"/>
      <c r="D71" s="139"/>
      <c r="E71" s="136">
        <f>Table9[[#This Row],[Total ]]-Table9[[#This Row],[Own financing]]</f>
        <v>0</v>
      </c>
      <c r="F71" s="158"/>
      <c r="G71" s="39"/>
      <c r="H71" s="39"/>
      <c r="I71" s="39"/>
      <c r="J71" s="160"/>
      <c r="K71" s="37"/>
      <c r="L71" s="37"/>
      <c r="M71" s="37"/>
      <c r="N71" s="37"/>
      <c r="O71" s="37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</row>
    <row r="72" spans="1:38" s="40" customFormat="1" ht="12" customHeight="1" x14ac:dyDescent="0.25">
      <c r="A72" s="37"/>
      <c r="B72" s="69"/>
      <c r="C72" s="169"/>
      <c r="D72" s="143"/>
      <c r="E72" s="136">
        <f>Table9[[#This Row],[Total ]]-Table9[[#This Row],[Own financing]]</f>
        <v>0</v>
      </c>
      <c r="F72" s="170"/>
      <c r="G72" s="171"/>
      <c r="H72" s="171"/>
      <c r="I72" s="171"/>
      <c r="J72" s="172"/>
      <c r="K72" s="37"/>
      <c r="L72" s="37"/>
      <c r="M72" s="37"/>
      <c r="N72" s="37"/>
      <c r="O72" s="37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</row>
    <row r="73" spans="1:38" s="40" customFormat="1" ht="12" customHeight="1" x14ac:dyDescent="0.25">
      <c r="A73" s="37"/>
      <c r="B73" s="166" t="s">
        <v>9</v>
      </c>
      <c r="C73" s="123">
        <f>SUBTOTAL(109,Table9[[Total ]])</f>
        <v>0</v>
      </c>
      <c r="D73" s="173">
        <f>SUBTOTAL(109,Table9[Own financing])</f>
        <v>0</v>
      </c>
      <c r="E73" s="174">
        <f>SUBTOTAL(109,Table9[Applied to SRDP])</f>
        <v>0</v>
      </c>
      <c r="F73" s="166"/>
      <c r="G73" s="167"/>
      <c r="H73" s="167"/>
      <c r="I73" s="167"/>
      <c r="J73" s="153"/>
      <c r="K73" s="37"/>
      <c r="L73" s="37"/>
      <c r="M73" s="37"/>
      <c r="N73" s="37"/>
      <c r="O73" s="37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</row>
    <row r="74" spans="1:38" s="40" customFormat="1" ht="12" customHeight="1" x14ac:dyDescent="0.25">
      <c r="A74" s="37"/>
      <c r="B74" s="82"/>
      <c r="C74" s="175"/>
      <c r="D74" s="176"/>
      <c r="E74" s="177"/>
      <c r="F74" s="82"/>
      <c r="G74" s="82"/>
      <c r="H74" s="82"/>
      <c r="I74" s="82"/>
      <c r="J74" s="37"/>
      <c r="K74" s="37"/>
      <c r="L74" s="37"/>
      <c r="M74" s="37"/>
      <c r="N74" s="37"/>
      <c r="O74" s="37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</row>
    <row r="75" spans="1:38" s="40" customFormat="1" ht="12" customHeight="1" x14ac:dyDescent="0.25">
      <c r="A75" s="37"/>
      <c r="B75" s="82" t="s">
        <v>14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</row>
    <row r="76" spans="1:38" s="40" customFormat="1" ht="12" customHeight="1" x14ac:dyDescent="0.25">
      <c r="A76" s="37"/>
      <c r="B76" s="168" t="s">
        <v>5</v>
      </c>
      <c r="C76" s="95" t="s">
        <v>7</v>
      </c>
      <c r="D76" s="96" t="s">
        <v>16</v>
      </c>
      <c r="E76" s="196" t="s">
        <v>63</v>
      </c>
      <c r="F76" s="268" t="s">
        <v>33</v>
      </c>
      <c r="G76" s="99"/>
      <c r="H76" s="99"/>
      <c r="I76" s="99"/>
      <c r="J76" s="100"/>
      <c r="K76" s="37"/>
      <c r="L76" s="37"/>
      <c r="M76" s="37"/>
      <c r="N76" s="37"/>
      <c r="O76" s="37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</row>
    <row r="77" spans="1:38" s="142" customFormat="1" ht="12" customHeight="1" x14ac:dyDescent="0.25">
      <c r="A77" s="82"/>
      <c r="B77" s="158"/>
      <c r="C77" s="178"/>
      <c r="D77" s="179"/>
      <c r="E77" s="103">
        <f>Table7[[#This Row],[Total ]]-Table7[[#This Row],[Own financing]]</f>
        <v>0</v>
      </c>
      <c r="F77" s="156"/>
      <c r="G77" s="156"/>
      <c r="H77" s="156"/>
      <c r="I77" s="156"/>
      <c r="J77" s="157"/>
      <c r="K77" s="82"/>
      <c r="L77" s="82"/>
      <c r="M77" s="82"/>
      <c r="N77" s="82"/>
      <c r="O77" s="82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</row>
    <row r="78" spans="1:38" s="40" customFormat="1" ht="12" customHeight="1" x14ac:dyDescent="0.25">
      <c r="A78" s="37"/>
      <c r="B78" s="158"/>
      <c r="C78" s="159"/>
      <c r="D78" s="180"/>
      <c r="E78" s="107">
        <f>Table7[[#This Row],[Total ]]-Table7[[#This Row],[Own financing]]</f>
        <v>0</v>
      </c>
      <c r="F78" s="39"/>
      <c r="G78" s="39"/>
      <c r="H78" s="39"/>
      <c r="I78" s="39"/>
      <c r="J78" s="160"/>
      <c r="K78" s="37"/>
      <c r="L78" s="37"/>
      <c r="M78" s="37"/>
      <c r="N78" s="37"/>
      <c r="O78" s="37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</row>
    <row r="79" spans="1:38" s="40" customFormat="1" ht="12" customHeight="1" x14ac:dyDescent="0.25">
      <c r="A79" s="37"/>
      <c r="B79" s="69"/>
      <c r="C79" s="169"/>
      <c r="D79" s="188"/>
      <c r="E79" s="107">
        <f>Table7[[#This Row],[Total ]]-Table7[[#This Row],[Own financing]]</f>
        <v>0</v>
      </c>
      <c r="F79" s="39"/>
      <c r="G79" s="39"/>
      <c r="H79" s="39"/>
      <c r="I79" s="39"/>
      <c r="J79" s="160"/>
      <c r="K79" s="37"/>
      <c r="L79" s="37"/>
      <c r="M79" s="37"/>
      <c r="N79" s="37"/>
      <c r="O79" s="37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</row>
    <row r="80" spans="1:38" s="40" customFormat="1" ht="12" customHeight="1" x14ac:dyDescent="0.25">
      <c r="A80" s="37"/>
      <c r="B80" s="158"/>
      <c r="C80" s="159"/>
      <c r="D80" s="180"/>
      <c r="E80" s="107">
        <f>Table7[[#This Row],[Total ]]-Table7[[#This Row],[Own financing]]</f>
        <v>0</v>
      </c>
      <c r="F80" s="141"/>
      <c r="G80" s="141"/>
      <c r="H80" s="141"/>
      <c r="I80" s="141"/>
      <c r="J80" s="182"/>
      <c r="K80" s="37"/>
      <c r="L80" s="37"/>
      <c r="M80" s="37"/>
      <c r="N80" s="37"/>
      <c r="O80" s="37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3" s="40" customFormat="1" ht="12" customHeight="1" x14ac:dyDescent="0.25">
      <c r="A81" s="37"/>
      <c r="B81" s="158"/>
      <c r="C81" s="161"/>
      <c r="D81" s="180"/>
      <c r="E81" s="119">
        <f>Table7[[#This Row],[Total ]]-Table7[[#This Row],[Own financing]]</f>
        <v>0</v>
      </c>
      <c r="F81" s="163"/>
      <c r="G81" s="163"/>
      <c r="H81" s="163"/>
      <c r="I81" s="163"/>
      <c r="J81" s="183"/>
      <c r="K81" s="37"/>
      <c r="L81" s="37"/>
      <c r="M81" s="37"/>
      <c r="N81" s="37"/>
      <c r="O81" s="37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</row>
    <row r="82" spans="1:43" s="40" customFormat="1" ht="12" customHeight="1" x14ac:dyDescent="0.25">
      <c r="A82" s="37"/>
      <c r="B82" s="166" t="s">
        <v>9</v>
      </c>
      <c r="C82" s="123">
        <f>SUBTOTAL(109,Table7[[Total ]])</f>
        <v>0</v>
      </c>
      <c r="D82" s="184">
        <f>SUBTOTAL(109,Table7[Own financing])</f>
        <v>0</v>
      </c>
      <c r="E82" s="185">
        <f>SUBTOTAL(109,Table7[Applied to SRDP])</f>
        <v>0</v>
      </c>
      <c r="F82" s="166"/>
      <c r="G82" s="167"/>
      <c r="H82" s="167"/>
      <c r="I82" s="167"/>
      <c r="J82" s="153"/>
      <c r="K82" s="37"/>
      <c r="L82" s="37"/>
      <c r="M82" s="37"/>
      <c r="N82" s="37"/>
      <c r="O82" s="37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</row>
    <row r="83" spans="1:43" s="40" customFormat="1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</row>
    <row r="84" spans="1:43" s="40" customFormat="1" ht="12" customHeight="1" x14ac:dyDescent="0.25">
      <c r="A84" s="37"/>
      <c r="B84" s="82" t="s">
        <v>36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</row>
    <row r="85" spans="1:43" s="40" customFormat="1" ht="12" customHeight="1" x14ac:dyDescent="0.25">
      <c r="A85" s="37"/>
      <c r="B85" s="168" t="s">
        <v>5</v>
      </c>
      <c r="C85" s="95" t="s">
        <v>7</v>
      </c>
      <c r="D85" s="96" t="s">
        <v>16</v>
      </c>
      <c r="E85" s="196" t="s">
        <v>63</v>
      </c>
      <c r="F85" s="268" t="s">
        <v>33</v>
      </c>
      <c r="G85" s="99"/>
      <c r="H85" s="99"/>
      <c r="I85" s="99"/>
      <c r="J85" s="100"/>
      <c r="K85" s="37"/>
      <c r="L85" s="37"/>
      <c r="M85" s="37"/>
      <c r="N85" s="37"/>
      <c r="O85" s="37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</row>
    <row r="86" spans="1:43" s="142" customFormat="1" ht="12" customHeight="1" x14ac:dyDescent="0.25">
      <c r="A86" s="82"/>
      <c r="B86" s="158"/>
      <c r="C86" s="178"/>
      <c r="D86" s="179"/>
      <c r="E86" s="103">
        <f>Table73[[#This Row],[Total ]]-Table73[[#This Row],[Own financing]]</f>
        <v>0</v>
      </c>
      <c r="F86" s="155"/>
      <c r="G86" s="156"/>
      <c r="H86" s="156"/>
      <c r="I86" s="156"/>
      <c r="J86" s="157"/>
      <c r="K86" s="82"/>
      <c r="L86" s="82"/>
      <c r="M86" s="82"/>
      <c r="N86" s="82"/>
      <c r="O86" s="82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</row>
    <row r="87" spans="1:43" s="40" customFormat="1" ht="12" customHeight="1" x14ac:dyDescent="0.25">
      <c r="A87" s="37"/>
      <c r="B87" s="158"/>
      <c r="C87" s="159"/>
      <c r="D87" s="180"/>
      <c r="E87" s="107">
        <f>Table73[[#This Row],[Total ]]-Table73[[#This Row],[Own financing]]</f>
        <v>0</v>
      </c>
      <c r="F87" s="158"/>
      <c r="G87" s="39"/>
      <c r="H87" s="39"/>
      <c r="I87" s="39"/>
      <c r="J87" s="160"/>
      <c r="K87" s="37"/>
      <c r="L87" s="37"/>
      <c r="M87" s="37"/>
      <c r="N87" s="37"/>
      <c r="O87" s="3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</row>
    <row r="88" spans="1:43" s="40" customFormat="1" ht="12" customHeight="1" x14ac:dyDescent="0.25">
      <c r="A88" s="37"/>
      <c r="B88" s="69"/>
      <c r="C88" s="169"/>
      <c r="D88" s="224"/>
      <c r="E88" s="107">
        <f>Table73[[#This Row],[Total ]]-Table73[[#This Row],[Own financing]]</f>
        <v>0</v>
      </c>
      <c r="F88" s="158"/>
      <c r="G88" s="39"/>
      <c r="H88" s="39"/>
      <c r="I88" s="39"/>
      <c r="J88" s="160"/>
      <c r="K88" s="37"/>
      <c r="L88" s="37"/>
      <c r="M88" s="37"/>
      <c r="N88" s="37"/>
      <c r="O88" s="37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</row>
    <row r="89" spans="1:43" s="40" customFormat="1" ht="12" customHeight="1" x14ac:dyDescent="0.25">
      <c r="A89" s="37"/>
      <c r="B89" s="158"/>
      <c r="C89" s="159"/>
      <c r="D89" s="180"/>
      <c r="E89" s="107">
        <f>Table73[[#This Row],[Total ]]-Table73[[#This Row],[Own financing]]</f>
        <v>0</v>
      </c>
      <c r="F89" s="181"/>
      <c r="G89" s="141"/>
      <c r="H89" s="141"/>
      <c r="I89" s="141"/>
      <c r="J89" s="182"/>
      <c r="K89" s="37"/>
      <c r="L89" s="37"/>
      <c r="M89" s="37"/>
      <c r="N89" s="37"/>
      <c r="O89" s="37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</row>
    <row r="90" spans="1:43" s="40" customFormat="1" ht="12" customHeight="1" x14ac:dyDescent="0.25">
      <c r="A90" s="37"/>
      <c r="B90" s="158"/>
      <c r="C90" s="161"/>
      <c r="D90" s="180"/>
      <c r="E90" s="119">
        <f>Table73[[#This Row],[Total ]]-Table73[[#This Row],[Own financing]]</f>
        <v>0</v>
      </c>
      <c r="F90" s="162"/>
      <c r="G90" s="163"/>
      <c r="H90" s="163"/>
      <c r="I90" s="163"/>
      <c r="J90" s="183"/>
      <c r="K90" s="37"/>
      <c r="L90" s="37"/>
      <c r="M90" s="37"/>
      <c r="N90" s="37"/>
      <c r="O90" s="37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</row>
    <row r="91" spans="1:43" s="40" customFormat="1" ht="12" customHeight="1" x14ac:dyDescent="0.25">
      <c r="A91" s="37"/>
      <c r="B91" s="166" t="s">
        <v>9</v>
      </c>
      <c r="C91" s="123">
        <f>SUBTOTAL(109,Table73[[Total ]])</f>
        <v>0</v>
      </c>
      <c r="D91" s="184">
        <f>SUBTOTAL(109,Table73[Own financing])</f>
        <v>0</v>
      </c>
      <c r="E91" s="185">
        <f>SUBTOTAL(109,Table73[Applied to SRDP])</f>
        <v>0</v>
      </c>
      <c r="F91" s="166"/>
      <c r="G91" s="167"/>
      <c r="H91" s="167"/>
      <c r="I91" s="167"/>
      <c r="J91" s="153"/>
      <c r="K91" s="37"/>
      <c r="L91" s="37"/>
      <c r="M91" s="37"/>
      <c r="N91" s="37"/>
      <c r="O91" s="37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43" s="39" customFormat="1" ht="12" customHeight="1" x14ac:dyDescent="0.25">
      <c r="A92" s="37"/>
      <c r="B92" s="82"/>
      <c r="C92" s="214"/>
      <c r="D92" s="215"/>
      <c r="E92" s="175"/>
      <c r="F92" s="82"/>
      <c r="G92" s="82"/>
      <c r="H92" s="82"/>
      <c r="I92" s="82"/>
      <c r="J92" s="37"/>
      <c r="O92" s="37"/>
    </row>
    <row r="93" spans="1:43" s="40" customFormat="1" ht="12" customHeight="1" thickBot="1" x14ac:dyDescent="0.3">
      <c r="A93" s="37"/>
      <c r="B93" s="82"/>
      <c r="C93" s="214"/>
      <c r="D93" s="215"/>
      <c r="E93" s="175"/>
      <c r="F93" s="82"/>
      <c r="G93" s="82"/>
      <c r="H93" s="82"/>
      <c r="I93" s="82"/>
      <c r="J93" s="37"/>
      <c r="O93" s="37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</row>
    <row r="94" spans="1:43" s="40" customFormat="1" ht="12" customHeight="1" thickBot="1" x14ac:dyDescent="0.3">
      <c r="A94" s="37"/>
      <c r="B94" s="82" t="s">
        <v>41</v>
      </c>
      <c r="C94" s="311" t="s">
        <v>53</v>
      </c>
      <c r="D94" s="312"/>
      <c r="E94" s="312"/>
      <c r="F94" s="311" t="s">
        <v>40</v>
      </c>
      <c r="G94" s="312"/>
      <c r="H94" s="312"/>
      <c r="I94" s="331" t="s">
        <v>74</v>
      </c>
      <c r="J94" s="332"/>
      <c r="O94" s="37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</row>
    <row r="95" spans="1:43" s="40" customFormat="1" ht="12" customHeight="1" x14ac:dyDescent="0.25">
      <c r="A95" s="37"/>
      <c r="B95" s="166" t="s">
        <v>15</v>
      </c>
      <c r="C95" s="216" t="s">
        <v>9</v>
      </c>
      <c r="D95" s="217" t="s">
        <v>16</v>
      </c>
      <c r="E95" s="196" t="s">
        <v>63</v>
      </c>
      <c r="F95" s="219" t="s">
        <v>9</v>
      </c>
      <c r="G95" s="218" t="s">
        <v>16</v>
      </c>
      <c r="H95" s="196" t="s">
        <v>64</v>
      </c>
      <c r="I95" s="333"/>
      <c r="J95" s="334"/>
      <c r="O95" s="111"/>
      <c r="P95" s="114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</row>
    <row r="96" spans="1:43" s="40" customFormat="1" ht="12" customHeight="1" x14ac:dyDescent="0.25">
      <c r="A96" s="37"/>
      <c r="B96" s="207" t="s">
        <v>1</v>
      </c>
      <c r="C96" s="202"/>
      <c r="D96" s="208"/>
      <c r="E96" s="201">
        <f>C96-D96</f>
        <v>0</v>
      </c>
      <c r="F96" s="211">
        <f>G96+H96</f>
        <v>0</v>
      </c>
      <c r="G96" s="203">
        <f>G40</f>
        <v>0</v>
      </c>
      <c r="H96" s="230">
        <f>I40</f>
        <v>0</v>
      </c>
      <c r="I96" s="327">
        <f>E96-H96</f>
        <v>0</v>
      </c>
      <c r="J96" s="328"/>
      <c r="O96" s="129"/>
      <c r="P96" s="187"/>
      <c r="Q96" s="187"/>
      <c r="R96" s="187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</row>
    <row r="97" spans="1:43" s="40" customFormat="1" ht="12" customHeight="1" x14ac:dyDescent="0.25">
      <c r="A97" s="37"/>
      <c r="B97" s="194" t="s">
        <v>17</v>
      </c>
      <c r="C97" s="202"/>
      <c r="D97" s="209"/>
      <c r="E97" s="201">
        <f t="shared" ref="E97:E100" si="2">C97-D97</f>
        <v>0</v>
      </c>
      <c r="F97" s="212">
        <f t="shared" ref="F97:F101" si="3">G97+H97</f>
        <v>0</v>
      </c>
      <c r="G97" s="203">
        <f>D55</f>
        <v>0</v>
      </c>
      <c r="H97" s="231">
        <f>E55</f>
        <v>0</v>
      </c>
      <c r="I97" s="327">
        <f>E97-H97</f>
        <v>0</v>
      </c>
      <c r="J97" s="328"/>
      <c r="O97" s="189"/>
      <c r="P97" s="190"/>
      <c r="Q97" s="190"/>
      <c r="R97" s="19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</row>
    <row r="98" spans="1:43" s="40" customFormat="1" ht="12" customHeight="1" x14ac:dyDescent="0.25">
      <c r="A98" s="37"/>
      <c r="B98" s="194" t="s">
        <v>18</v>
      </c>
      <c r="C98" s="202"/>
      <c r="D98" s="209"/>
      <c r="E98" s="201">
        <f>C98-D98</f>
        <v>0</v>
      </c>
      <c r="F98" s="212">
        <f t="shared" si="3"/>
        <v>0</v>
      </c>
      <c r="G98" s="203">
        <f>D64</f>
        <v>0</v>
      </c>
      <c r="H98" s="231">
        <f>E64</f>
        <v>0</v>
      </c>
      <c r="I98" s="327">
        <f t="shared" ref="I98:I100" si="4">E98-H98</f>
        <v>0</v>
      </c>
      <c r="J98" s="328"/>
      <c r="O98" s="189"/>
      <c r="P98" s="190"/>
      <c r="Q98" s="190"/>
      <c r="R98" s="19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</row>
    <row r="99" spans="1:43" s="40" customFormat="1" ht="12" customHeight="1" x14ac:dyDescent="0.25">
      <c r="A99" s="37"/>
      <c r="B99" s="194" t="s">
        <v>19</v>
      </c>
      <c r="C99" s="202"/>
      <c r="D99" s="209"/>
      <c r="E99" s="201">
        <f t="shared" si="2"/>
        <v>0</v>
      </c>
      <c r="F99" s="212">
        <f t="shared" si="3"/>
        <v>0</v>
      </c>
      <c r="G99" s="203">
        <f>D73</f>
        <v>0</v>
      </c>
      <c r="H99" s="231">
        <f>E73</f>
        <v>0</v>
      </c>
      <c r="I99" s="327">
        <f t="shared" si="4"/>
        <v>0</v>
      </c>
      <c r="J99" s="328"/>
      <c r="O99" s="37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</row>
    <row r="100" spans="1:43" s="40" customFormat="1" ht="12" customHeight="1" x14ac:dyDescent="0.25">
      <c r="A100" s="37"/>
      <c r="B100" s="194" t="s">
        <v>20</v>
      </c>
      <c r="C100" s="202"/>
      <c r="D100" s="209"/>
      <c r="E100" s="201">
        <f t="shared" si="2"/>
        <v>0</v>
      </c>
      <c r="F100" s="212">
        <f t="shared" si="3"/>
        <v>0</v>
      </c>
      <c r="G100" s="203">
        <f>D82</f>
        <v>0</v>
      </c>
      <c r="H100" s="231">
        <f>E82</f>
        <v>0</v>
      </c>
      <c r="I100" s="327">
        <f t="shared" si="4"/>
        <v>0</v>
      </c>
      <c r="J100" s="328"/>
      <c r="O100" s="37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</row>
    <row r="101" spans="1:43" s="40" customFormat="1" ht="12" customHeight="1" x14ac:dyDescent="0.25">
      <c r="A101" s="37"/>
      <c r="B101" s="194" t="s">
        <v>24</v>
      </c>
      <c r="C101" s="202"/>
      <c r="D101" s="210"/>
      <c r="E101" s="201">
        <f t="shared" ref="E101" si="5">C101-D101</f>
        <v>0</v>
      </c>
      <c r="F101" s="213">
        <f t="shared" si="3"/>
        <v>0</v>
      </c>
      <c r="G101" s="203">
        <f>D91</f>
        <v>0</v>
      </c>
      <c r="H101" s="232">
        <f>E91</f>
        <v>0</v>
      </c>
      <c r="I101" s="327">
        <f t="shared" ref="I101" si="6">E101-H101</f>
        <v>0</v>
      </c>
      <c r="J101" s="328"/>
      <c r="O101" s="37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</row>
    <row r="102" spans="1:43" s="40" customFormat="1" ht="12" customHeight="1" x14ac:dyDescent="0.25">
      <c r="A102" s="37"/>
      <c r="B102" s="195" t="s">
        <v>9</v>
      </c>
      <c r="C102" s="206">
        <f t="shared" ref="C102:I102" si="7">SUM(C96:C101)</f>
        <v>0</v>
      </c>
      <c r="D102" s="124">
        <f t="shared" si="7"/>
        <v>0</v>
      </c>
      <c r="E102" s="193">
        <f t="shared" si="7"/>
        <v>0</v>
      </c>
      <c r="F102" s="220">
        <f t="shared" si="7"/>
        <v>0</v>
      </c>
      <c r="G102" s="123">
        <f t="shared" si="7"/>
        <v>0</v>
      </c>
      <c r="H102" s="269">
        <f t="shared" si="7"/>
        <v>0</v>
      </c>
      <c r="I102" s="329">
        <f t="shared" si="7"/>
        <v>0</v>
      </c>
      <c r="J102" s="330"/>
      <c r="O102" s="37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43" s="40" customFormat="1" ht="12" customHeight="1" x14ac:dyDescent="0.25">
      <c r="A103" s="37"/>
      <c r="B103" s="92" t="s">
        <v>21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</row>
    <row r="104" spans="1:43" s="40" customFormat="1" ht="12" customHeight="1" x14ac:dyDescent="0.25">
      <c r="A104" s="37"/>
      <c r="B104" s="92" t="s">
        <v>22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</row>
    <row r="105" spans="1:43" s="40" customFormat="1" ht="12" customHeight="1" x14ac:dyDescent="0.25">
      <c r="A105" s="37"/>
      <c r="B105" s="111"/>
      <c r="C105" s="313"/>
      <c r="D105" s="313"/>
      <c r="E105" s="313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</row>
    <row r="106" spans="1:43" s="40" customFormat="1" ht="12" customHeight="1" x14ac:dyDescent="0.25">
      <c r="A106" s="37"/>
      <c r="B106" s="314" t="s">
        <v>39</v>
      </c>
      <c r="C106" s="314"/>
      <c r="D106" s="314"/>
      <c r="E106" s="314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</row>
    <row r="107" spans="1:43" s="40" customFormat="1" ht="12" customHeight="1" x14ac:dyDescent="0.25">
      <c r="A107" s="37"/>
      <c r="B107" s="167" t="s">
        <v>15</v>
      </c>
      <c r="C107" s="205" t="s">
        <v>9</v>
      </c>
      <c r="D107" s="204" t="s">
        <v>16</v>
      </c>
      <c r="E107" s="196" t="s">
        <v>63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</row>
    <row r="108" spans="1:43" s="40" customFormat="1" ht="12" customHeight="1" x14ac:dyDescent="0.25">
      <c r="A108" s="37"/>
      <c r="B108" s="226" t="s">
        <v>1</v>
      </c>
      <c r="C108" s="202"/>
      <c r="D108" s="233"/>
      <c r="E108" s="230">
        <f>C108+D108</f>
        <v>0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</row>
    <row r="109" spans="1:43" s="40" customFormat="1" ht="12" customHeight="1" x14ac:dyDescent="0.25">
      <c r="A109" s="37"/>
      <c r="B109" s="227" t="s">
        <v>17</v>
      </c>
      <c r="C109" s="202"/>
      <c r="D109" s="234"/>
      <c r="E109" s="231">
        <f t="shared" ref="E109:E113" si="8">C109+D109</f>
        <v>0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</row>
    <row r="110" spans="1:43" s="40" customFormat="1" ht="12" customHeight="1" x14ac:dyDescent="0.25">
      <c r="A110" s="37"/>
      <c r="B110" s="227" t="s">
        <v>18</v>
      </c>
      <c r="C110" s="202"/>
      <c r="D110" s="234"/>
      <c r="E110" s="231">
        <f t="shared" si="8"/>
        <v>0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</row>
    <row r="111" spans="1:43" s="40" customFormat="1" ht="12" customHeight="1" x14ac:dyDescent="0.25">
      <c r="A111" s="37"/>
      <c r="B111" s="227" t="s">
        <v>19</v>
      </c>
      <c r="C111" s="202"/>
      <c r="D111" s="234"/>
      <c r="E111" s="231">
        <f t="shared" si="8"/>
        <v>0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</row>
    <row r="112" spans="1:43" s="40" customFormat="1" ht="12" customHeight="1" x14ac:dyDescent="0.25">
      <c r="A112" s="37"/>
      <c r="B112" s="227" t="s">
        <v>20</v>
      </c>
      <c r="C112" s="202"/>
      <c r="D112" s="234"/>
      <c r="E112" s="231">
        <f t="shared" si="8"/>
        <v>0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</row>
    <row r="113" spans="1:39" s="40" customFormat="1" ht="12" customHeight="1" x14ac:dyDescent="0.25">
      <c r="A113" s="37"/>
      <c r="B113" s="227" t="s">
        <v>24</v>
      </c>
      <c r="C113" s="202"/>
      <c r="D113" s="235"/>
      <c r="E113" s="232">
        <f t="shared" si="8"/>
        <v>0</v>
      </c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</row>
    <row r="114" spans="1:39" s="40" customFormat="1" ht="12" customHeight="1" x14ac:dyDescent="0.25">
      <c r="A114" s="37"/>
      <c r="B114" s="228" t="s">
        <v>9</v>
      </c>
      <c r="C114" s="229">
        <f>SUM(C108:C113)</f>
        <v>0</v>
      </c>
      <c r="D114" s="192">
        <f>SUM(D108:D113)</f>
        <v>0</v>
      </c>
      <c r="E114" s="236">
        <f>SUM(E108:E113)</f>
        <v>0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</row>
    <row r="115" spans="1:39" s="39" customFormat="1" ht="12" customHeight="1" x14ac:dyDescent="0.25">
      <c r="A115" s="37"/>
      <c r="B115" s="82"/>
      <c r="C115" s="177"/>
      <c r="D115" s="215"/>
      <c r="E115" s="175"/>
      <c r="F115" s="37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1:39" ht="15" customHeight="1" x14ac:dyDescent="0.2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2">
      <c r="A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9" s="3" customFormat="1" ht="18" customHeight="1" x14ac:dyDescent="0.2">
      <c r="A118" s="2"/>
      <c r="F118" s="1"/>
      <c r="G118" s="1"/>
      <c r="H118" s="1"/>
      <c r="I118" s="2"/>
      <c r="J118" s="2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9" x14ac:dyDescent="0.2">
      <c r="A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39" x14ac:dyDescent="0.2">
      <c r="A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39" x14ac:dyDescent="0.2">
      <c r="A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39" x14ac:dyDescent="0.2">
      <c r="A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9" x14ac:dyDescent="0.2">
      <c r="A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9" x14ac:dyDescent="0.2">
      <c r="A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9" x14ac:dyDescent="0.2">
      <c r="A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9" x14ac:dyDescent="0.2">
      <c r="A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39" x14ac:dyDescent="0.2">
      <c r="A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9" x14ac:dyDescent="0.2">
      <c r="A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">
      <c r="B150" s="1"/>
      <c r="C150" s="1"/>
      <c r="D150" s="1"/>
      <c r="E150" s="1"/>
      <c r="F150" s="1"/>
      <c r="G150" s="1"/>
      <c r="H150" s="1"/>
      <c r="I150" s="1"/>
      <c r="J150" s="1"/>
    </row>
    <row r="151" spans="1:39" x14ac:dyDescent="0.2">
      <c r="B151" s="1"/>
      <c r="C151" s="1"/>
      <c r="D151" s="1"/>
      <c r="E151" s="1"/>
      <c r="F151" s="1"/>
      <c r="G151" s="1"/>
      <c r="H151" s="1"/>
      <c r="I151" s="1"/>
      <c r="J151" s="1"/>
    </row>
    <row r="152" spans="1:39" x14ac:dyDescent="0.2">
      <c r="B152" s="1"/>
      <c r="C152" s="1"/>
      <c r="D152" s="1"/>
      <c r="E152" s="1"/>
      <c r="F152" s="1"/>
      <c r="G152" s="1"/>
      <c r="H152" s="1"/>
      <c r="I152" s="1"/>
    </row>
    <row r="153" spans="1:39" x14ac:dyDescent="0.2">
      <c r="B153" s="1"/>
      <c r="C153" s="1"/>
      <c r="D153" s="1"/>
      <c r="E153" s="1"/>
      <c r="F153" s="1"/>
      <c r="G153" s="1"/>
      <c r="H153" s="1"/>
    </row>
  </sheetData>
  <sheetProtection insertRows="0" selectLockedCells="1"/>
  <mergeCells count="20">
    <mergeCell ref="I94:J95"/>
    <mergeCell ref="I96:J96"/>
    <mergeCell ref="I97:J97"/>
    <mergeCell ref="I98:J98"/>
    <mergeCell ref="F94:H94"/>
    <mergeCell ref="C105:E105"/>
    <mergeCell ref="C94:E94"/>
    <mergeCell ref="B106:E106"/>
    <mergeCell ref="B3:I3"/>
    <mergeCell ref="B4:I4"/>
    <mergeCell ref="B18:I18"/>
    <mergeCell ref="F21:G21"/>
    <mergeCell ref="H21:I21"/>
    <mergeCell ref="B13:J13"/>
    <mergeCell ref="B15:J15"/>
    <mergeCell ref="B17:J17"/>
    <mergeCell ref="I99:J99"/>
    <mergeCell ref="I100:J100"/>
    <mergeCell ref="I101:J101"/>
    <mergeCell ref="I102:J10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&amp;C&amp;"-,Bold"&amp;KFF0000ICELANDIC RESEARCH FUND - ANNUAL REPORT - YEAR 1</oddFooter>
  </headerFooter>
  <rowBreaks count="2" manualBreakCount="2">
    <brk id="54" max="9" man="1"/>
    <brk id="81" max="9" man="1"/>
  </row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13114-5E5F-46EB-BA6D-922FE9CEF0B3}">
  <sheetPr>
    <tabColor theme="0" tint="-4.9989318521683403E-2"/>
  </sheetPr>
  <dimension ref="A1:AQ153"/>
  <sheetViews>
    <sheetView topLeftCell="A87" workbookViewId="0">
      <selection activeCell="K111" sqref="K111"/>
    </sheetView>
  </sheetViews>
  <sheetFormatPr defaultColWidth="9.140625" defaultRowHeight="12.75" x14ac:dyDescent="0.2"/>
  <cols>
    <col min="1" max="1" width="2.85546875" style="5" customWidth="1"/>
    <col min="2" max="2" width="41.140625" style="5" customWidth="1"/>
    <col min="3" max="9" width="13.85546875" style="5" customWidth="1"/>
    <col min="10" max="10" width="14.7109375" style="5" customWidth="1"/>
    <col min="11" max="11" width="40.5703125" style="5" bestFit="1" customWidth="1"/>
    <col min="12" max="12" width="14.5703125" style="5" customWidth="1"/>
    <col min="13" max="15" width="13.42578125" style="5" customWidth="1"/>
    <col min="16" max="16384" width="9.140625" style="5"/>
  </cols>
  <sheetData>
    <row r="1" spans="1:42" x14ac:dyDescent="0.2">
      <c r="A1" s="4"/>
      <c r="B1" s="4"/>
      <c r="C1" s="4"/>
      <c r="D1" s="4"/>
      <c r="E1" s="4"/>
      <c r="F1" s="4"/>
      <c r="G1" s="4"/>
      <c r="H1" s="4"/>
      <c r="I1" s="7"/>
      <c r="J1" s="4"/>
      <c r="K1" s="4"/>
      <c r="L1" s="7"/>
      <c r="M1" s="4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7.15" customHeight="1" x14ac:dyDescent="0.25">
      <c r="A2" s="4"/>
      <c r="B2" s="238"/>
      <c r="C2" s="239"/>
      <c r="D2" s="239"/>
      <c r="E2" s="239"/>
      <c r="F2" s="239"/>
      <c r="G2" s="240"/>
      <c r="H2" s="239"/>
      <c r="I2" s="239"/>
      <c r="J2" s="241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</row>
    <row r="3" spans="1:42" ht="15" customHeight="1" x14ac:dyDescent="0.2">
      <c r="A3" s="4"/>
      <c r="B3" s="335" t="s">
        <v>29</v>
      </c>
      <c r="C3" s="336"/>
      <c r="D3" s="336"/>
      <c r="E3" s="336"/>
      <c r="F3" s="336"/>
      <c r="G3" s="336"/>
      <c r="H3" s="336"/>
      <c r="I3" s="336"/>
      <c r="J3" s="242"/>
      <c r="K3" s="4"/>
      <c r="L3" s="4"/>
      <c r="M3" s="4"/>
      <c r="N3" s="4"/>
      <c r="O3" s="4"/>
      <c r="P3" s="1"/>
      <c r="Q3" s="1"/>
      <c r="R3" s="1"/>
      <c r="S3" s="1"/>
      <c r="T3" s="1"/>
      <c r="U3" s="1"/>
      <c r="V3" s="1"/>
      <c r="W3" s="1"/>
      <c r="X3" s="1"/>
      <c r="Y3" s="1"/>
    </row>
    <row r="4" spans="1:42" ht="15" customHeight="1" x14ac:dyDescent="0.2">
      <c r="A4" s="4"/>
      <c r="B4" s="337" t="s">
        <v>54</v>
      </c>
      <c r="C4" s="338"/>
      <c r="D4" s="338"/>
      <c r="E4" s="338"/>
      <c r="F4" s="338"/>
      <c r="G4" s="338"/>
      <c r="H4" s="338"/>
      <c r="I4" s="338"/>
      <c r="J4" s="242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</row>
    <row r="5" spans="1:42" ht="7.15" customHeight="1" x14ac:dyDescent="0.2">
      <c r="A5" s="4"/>
      <c r="B5" s="243"/>
      <c r="C5" s="244"/>
      <c r="D5" s="244"/>
      <c r="E5" s="244"/>
      <c r="F5" s="244"/>
      <c r="G5" s="244"/>
      <c r="H5" s="244"/>
      <c r="I5" s="245"/>
      <c r="J5" s="246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</row>
    <row r="6" spans="1:42" s="21" customFormat="1" ht="12" x14ac:dyDescent="0.2">
      <c r="A6" s="22"/>
      <c r="B6" s="22"/>
      <c r="C6" s="26"/>
      <c r="D6" s="26"/>
      <c r="E6" s="22"/>
      <c r="F6" s="22"/>
      <c r="G6" s="22"/>
      <c r="H6" s="22"/>
      <c r="I6" s="22"/>
      <c r="J6" s="27"/>
      <c r="K6" s="22"/>
      <c r="L6" s="22"/>
      <c r="M6" s="22"/>
      <c r="N6" s="22"/>
      <c r="O6" s="22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42" s="21" customFormat="1" ht="12" x14ac:dyDescent="0.2">
      <c r="A7" s="22"/>
      <c r="B7" s="23" t="s">
        <v>30</v>
      </c>
      <c r="C7" s="24">
        <f>'Year 1'!C7</f>
        <v>1526433</v>
      </c>
      <c r="D7" s="309"/>
      <c r="E7" s="25"/>
      <c r="F7" s="26"/>
      <c r="G7" s="27"/>
      <c r="H7" s="22"/>
      <c r="I7" s="22"/>
      <c r="J7" s="27"/>
      <c r="K7" s="22"/>
      <c r="L7" s="22"/>
      <c r="M7" s="22"/>
      <c r="N7" s="22"/>
      <c r="O7" s="2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2" s="21" customFormat="1" ht="12" x14ac:dyDescent="0.2">
      <c r="A8" s="22"/>
      <c r="B8" s="23" t="s">
        <v>45</v>
      </c>
      <c r="C8" s="24" t="str">
        <f>'Year 1'!C8</f>
        <v>b</v>
      </c>
      <c r="D8" s="29"/>
      <c r="E8" s="25"/>
      <c r="F8" s="26"/>
      <c r="G8" s="27"/>
      <c r="H8" s="22"/>
      <c r="I8" s="22"/>
      <c r="J8" s="27"/>
      <c r="K8" s="22"/>
      <c r="L8" s="22"/>
      <c r="M8" s="22"/>
      <c r="N8" s="22"/>
      <c r="O8" s="2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2" s="21" customFormat="1" ht="12" x14ac:dyDescent="0.2">
      <c r="A9" s="22"/>
      <c r="B9" s="23" t="s">
        <v>0</v>
      </c>
      <c r="C9" s="24" t="str">
        <f>'Year 1'!C9</f>
        <v>c</v>
      </c>
      <c r="D9" s="22"/>
      <c r="E9" s="25"/>
      <c r="F9" s="22"/>
      <c r="G9" s="27"/>
      <c r="H9" s="22"/>
      <c r="I9" s="22"/>
      <c r="J9" s="27"/>
      <c r="K9" s="22"/>
      <c r="L9" s="22"/>
      <c r="M9" s="22"/>
      <c r="N9" s="22"/>
      <c r="O9" s="2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2" s="21" customFormat="1" ht="12" x14ac:dyDescent="0.2">
      <c r="A10" s="22"/>
      <c r="B10" s="23" t="s">
        <v>46</v>
      </c>
      <c r="C10" s="24" t="str">
        <f>'Year 1'!C10</f>
        <v>d</v>
      </c>
      <c r="D10" s="22"/>
      <c r="E10" s="26"/>
      <c r="F10" s="22"/>
      <c r="G10" s="27"/>
      <c r="H10" s="22"/>
      <c r="I10" s="22"/>
      <c r="J10" s="27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2" s="21" customFormat="1" ht="12" x14ac:dyDescent="0.2">
      <c r="A11" s="22"/>
      <c r="B11" s="23" t="s">
        <v>46</v>
      </c>
      <c r="C11" s="24" t="str">
        <f>'Year 1'!C11</f>
        <v>e</v>
      </c>
      <c r="D11" s="22"/>
      <c r="E11" s="25"/>
      <c r="F11" s="22"/>
      <c r="G11" s="27"/>
      <c r="H11" s="22"/>
      <c r="I11" s="22"/>
      <c r="J11" s="27"/>
      <c r="K11" s="22"/>
      <c r="L11" s="22"/>
      <c r="M11" s="22"/>
      <c r="N11" s="22"/>
      <c r="O11" s="2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2" s="30" customFormat="1" ht="12" x14ac:dyDescent="0.2">
      <c r="A12" s="26"/>
      <c r="B12" s="23"/>
      <c r="C12" s="26"/>
      <c r="D12" s="26"/>
      <c r="E12" s="22"/>
      <c r="F12" s="26"/>
      <c r="G12" s="25"/>
      <c r="H12" s="26"/>
      <c r="I12" s="26"/>
      <c r="J12" s="25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2" s="30" customFormat="1" ht="12" x14ac:dyDescent="0.2">
      <c r="A13" s="26"/>
      <c r="B13" s="339" t="s">
        <v>43</v>
      </c>
      <c r="C13" s="340"/>
      <c r="D13" s="340"/>
      <c r="E13" s="340"/>
      <c r="F13" s="340"/>
      <c r="G13" s="340"/>
      <c r="H13" s="340"/>
      <c r="I13" s="340"/>
      <c r="J13" s="341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2" s="30" customFormat="1" ht="12" x14ac:dyDescent="0.2">
      <c r="A14" s="26"/>
      <c r="B14" s="237"/>
      <c r="C14" s="237"/>
      <c r="D14" s="237"/>
      <c r="E14" s="237"/>
      <c r="F14" s="237"/>
      <c r="G14" s="237"/>
      <c r="H14" s="237"/>
      <c r="I14" s="237"/>
      <c r="J14" s="237"/>
      <c r="K14" s="26"/>
      <c r="L14" s="26"/>
      <c r="M14" s="26"/>
      <c r="N14" s="26"/>
      <c r="O14" s="26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2" s="30" customFormat="1" ht="12" x14ac:dyDescent="0.2">
      <c r="A15" s="26"/>
      <c r="B15" s="342" t="s">
        <v>34</v>
      </c>
      <c r="C15" s="343"/>
      <c r="D15" s="343"/>
      <c r="E15" s="343"/>
      <c r="F15" s="343"/>
      <c r="G15" s="343"/>
      <c r="H15" s="343"/>
      <c r="I15" s="343"/>
      <c r="J15" s="344"/>
      <c r="K15" s="26"/>
      <c r="L15" s="25"/>
      <c r="M15" s="26"/>
      <c r="N15" s="26"/>
      <c r="O15" s="26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s="30" customFormat="1" ht="14.45" customHeight="1" x14ac:dyDescent="0.2">
      <c r="A16" s="26"/>
      <c r="B16" s="198"/>
      <c r="C16" s="199"/>
      <c r="D16" s="199"/>
      <c r="E16" s="199" t="s">
        <v>42</v>
      </c>
      <c r="F16" s="199"/>
      <c r="G16" s="199"/>
      <c r="H16" s="199"/>
      <c r="I16" s="199"/>
      <c r="J16" s="200"/>
      <c r="K16" s="26"/>
      <c r="L16" s="25"/>
      <c r="M16" s="26"/>
      <c r="N16" s="26"/>
      <c r="O16" s="26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39" s="30" customFormat="1" ht="12" x14ac:dyDescent="0.2">
      <c r="A17" s="26"/>
      <c r="B17" s="326"/>
      <c r="C17" s="326"/>
      <c r="D17" s="326"/>
      <c r="E17" s="326"/>
      <c r="F17" s="326"/>
      <c r="G17" s="326"/>
      <c r="H17" s="326"/>
      <c r="I17" s="326"/>
      <c r="J17" s="326"/>
      <c r="K17" s="26"/>
      <c r="L17" s="26"/>
      <c r="M17" s="26"/>
      <c r="N17" s="26"/>
      <c r="O17" s="26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s="33" customFormat="1" ht="12" x14ac:dyDescent="0.2">
      <c r="A18" s="31"/>
      <c r="B18" s="345" t="s">
        <v>35</v>
      </c>
      <c r="C18" s="346"/>
      <c r="D18" s="346"/>
      <c r="E18" s="346"/>
      <c r="F18" s="346"/>
      <c r="G18" s="346"/>
      <c r="H18" s="346"/>
      <c r="I18" s="346"/>
      <c r="J18" s="197"/>
      <c r="K18" s="31"/>
      <c r="L18" s="31"/>
      <c r="M18" s="31"/>
      <c r="N18" s="31"/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30" customFormat="1" ht="12" x14ac:dyDescent="0.2">
      <c r="A19" s="26"/>
      <c r="B19" s="26"/>
      <c r="C19" s="34"/>
      <c r="D19" s="34"/>
      <c r="E19" s="35"/>
      <c r="F19" s="35"/>
      <c r="G19" s="35"/>
      <c r="H19" s="34"/>
      <c r="I19" s="34"/>
      <c r="J19" s="34"/>
      <c r="K19" s="34"/>
      <c r="L19" s="26"/>
      <c r="M19" s="26"/>
      <c r="N19" s="26"/>
      <c r="O19" s="26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30" customFormat="1" ht="12" customHeight="1" thickBo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s="40" customFormat="1" ht="12" customHeight="1" x14ac:dyDescent="0.25">
      <c r="A21" s="37"/>
      <c r="B21" s="41" t="s">
        <v>2</v>
      </c>
      <c r="C21" s="37"/>
      <c r="D21" s="37"/>
      <c r="E21" s="37"/>
      <c r="F21" s="320" t="s">
        <v>16</v>
      </c>
      <c r="G21" s="321"/>
      <c r="H21" s="322" t="s">
        <v>63</v>
      </c>
      <c r="I21" s="323"/>
      <c r="J21" s="36" t="s">
        <v>9</v>
      </c>
      <c r="K21" s="37"/>
      <c r="L21" s="37"/>
      <c r="M21" s="37"/>
      <c r="N21" s="37"/>
      <c r="O21" s="37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54" customFormat="1" ht="12" customHeight="1" x14ac:dyDescent="0.25">
      <c r="A22" s="42"/>
      <c r="B22" s="43" t="s">
        <v>3</v>
      </c>
      <c r="C22" s="44" t="s">
        <v>4</v>
      </c>
      <c r="D22" s="45" t="s">
        <v>5</v>
      </c>
      <c r="E22" s="46" t="s">
        <v>6</v>
      </c>
      <c r="F22" s="47" t="s">
        <v>8</v>
      </c>
      <c r="G22" s="48" t="s">
        <v>27</v>
      </c>
      <c r="H22" s="49" t="s">
        <v>65</v>
      </c>
      <c r="I22" s="50" t="s">
        <v>7</v>
      </c>
      <c r="J22" s="51" t="s">
        <v>23</v>
      </c>
      <c r="K22" s="42"/>
      <c r="L22" s="42"/>
      <c r="M22" s="42"/>
      <c r="N22" s="42"/>
      <c r="O22" s="4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9" s="40" customFormat="1" ht="12" customHeight="1" x14ac:dyDescent="0.25">
      <c r="A23" s="37"/>
      <c r="B23" s="247"/>
      <c r="C23" s="56"/>
      <c r="D23" s="247"/>
      <c r="E23" s="248"/>
      <c r="F23" s="58"/>
      <c r="G23" s="59">
        <f t="shared" ref="G23:G39" si="0">F23*E23</f>
        <v>0</v>
      </c>
      <c r="H23" s="60"/>
      <c r="I23" s="61">
        <f t="shared" ref="I23:I39" si="1">H23*E23</f>
        <v>0</v>
      </c>
      <c r="J23" s="62">
        <f>SUM(Table813[[#This Row],[Total own]]+Table813[[#This Row],[Total ]])</f>
        <v>0</v>
      </c>
      <c r="K23" s="37"/>
      <c r="L23" s="37"/>
      <c r="M23" s="37"/>
      <c r="N23" s="37"/>
      <c r="O23" s="3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9" s="40" customFormat="1" ht="12" customHeight="1" x14ac:dyDescent="0.25">
      <c r="A24" s="37"/>
      <c r="B24" s="112"/>
      <c r="C24" s="39"/>
      <c r="D24" s="112"/>
      <c r="E24" s="248"/>
      <c r="F24" s="64"/>
      <c r="G24" s="65">
        <f t="shared" si="0"/>
        <v>0</v>
      </c>
      <c r="H24" s="66"/>
      <c r="I24" s="67">
        <f t="shared" si="1"/>
        <v>0</v>
      </c>
      <c r="J24" s="62">
        <f>SUM(Table813[[#This Row],[Total own]]+Table813[[#This Row],[Total ]])</f>
        <v>0</v>
      </c>
      <c r="K24" s="37"/>
      <c r="L24" s="37"/>
      <c r="M24" s="68"/>
      <c r="N24" s="37"/>
      <c r="O24" s="3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9" s="40" customFormat="1" ht="12" customHeight="1" x14ac:dyDescent="0.25">
      <c r="A25" s="37"/>
      <c r="B25" s="112"/>
      <c r="C25" s="39"/>
      <c r="D25" s="112"/>
      <c r="E25" s="248"/>
      <c r="F25" s="64"/>
      <c r="G25" s="65">
        <f t="shared" si="0"/>
        <v>0</v>
      </c>
      <c r="H25" s="66"/>
      <c r="I25" s="67">
        <f t="shared" si="1"/>
        <v>0</v>
      </c>
      <c r="J25" s="62">
        <f>SUM(Table813[[#This Row],[Total own]]+Table813[[#This Row],[Total ]])</f>
        <v>0</v>
      </c>
      <c r="K25" s="37"/>
      <c r="L25" s="37"/>
      <c r="M25" s="37"/>
      <c r="N25" s="37"/>
      <c r="O25" s="37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9" s="40" customFormat="1" ht="12" customHeight="1" x14ac:dyDescent="0.25">
      <c r="A26" s="37"/>
      <c r="B26" s="112"/>
      <c r="C26" s="39"/>
      <c r="D26" s="112"/>
      <c r="E26" s="248"/>
      <c r="F26" s="64"/>
      <c r="G26" s="65">
        <f t="shared" si="0"/>
        <v>0</v>
      </c>
      <c r="H26" s="66"/>
      <c r="I26" s="67">
        <f t="shared" si="1"/>
        <v>0</v>
      </c>
      <c r="J26" s="62">
        <f>SUM(Table813[[#This Row],[Total own]]+Table813[[#This Row],[Total ]])</f>
        <v>0</v>
      </c>
      <c r="K26" s="37"/>
      <c r="L26" s="37"/>
      <c r="M26" s="37"/>
      <c r="N26" s="37"/>
      <c r="O26" s="37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9" s="40" customFormat="1" ht="12" customHeight="1" x14ac:dyDescent="0.25">
      <c r="A27" s="37"/>
      <c r="B27" s="112"/>
      <c r="C27" s="39"/>
      <c r="D27" s="112"/>
      <c r="E27" s="248"/>
      <c r="F27" s="64"/>
      <c r="G27" s="65">
        <f t="shared" si="0"/>
        <v>0</v>
      </c>
      <c r="H27" s="66"/>
      <c r="I27" s="67">
        <f t="shared" si="1"/>
        <v>0</v>
      </c>
      <c r="J27" s="62">
        <f>SUM(Table813[[#This Row],[Total own]]+Table813[[#This Row],[Total ]])</f>
        <v>0</v>
      </c>
      <c r="K27" s="37"/>
      <c r="L27" s="37"/>
      <c r="M27" s="37"/>
      <c r="N27" s="37"/>
      <c r="O27" s="37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9" s="40" customFormat="1" ht="12" customHeight="1" x14ac:dyDescent="0.25">
      <c r="A28" s="37"/>
      <c r="B28" s="112"/>
      <c r="C28" s="39"/>
      <c r="D28" s="112"/>
      <c r="E28" s="248"/>
      <c r="F28" s="64"/>
      <c r="G28" s="65">
        <f t="shared" si="0"/>
        <v>0</v>
      </c>
      <c r="H28" s="66"/>
      <c r="I28" s="67">
        <f t="shared" si="1"/>
        <v>0</v>
      </c>
      <c r="J28" s="62">
        <f>SUM(Table813[[#This Row],[Total own]]+Table813[[#This Row],[Total ]])</f>
        <v>0</v>
      </c>
      <c r="K28" s="37"/>
      <c r="L28" s="37"/>
      <c r="M28" s="37"/>
      <c r="N28" s="37"/>
      <c r="O28" s="37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9" s="40" customFormat="1" ht="12" customHeight="1" x14ac:dyDescent="0.25">
      <c r="A29" s="37"/>
      <c r="B29" s="112"/>
      <c r="C29" s="39"/>
      <c r="D29" s="112"/>
      <c r="E29" s="248"/>
      <c r="F29" s="64"/>
      <c r="G29" s="65">
        <f t="shared" si="0"/>
        <v>0</v>
      </c>
      <c r="H29" s="66"/>
      <c r="I29" s="67">
        <f t="shared" si="1"/>
        <v>0</v>
      </c>
      <c r="J29" s="62">
        <f>SUM(Table813[[#This Row],[Total own]]+Table813[[#This Row],[Total ]])</f>
        <v>0</v>
      </c>
      <c r="K29" s="37"/>
      <c r="L29" s="37"/>
      <c r="M29" s="37"/>
      <c r="N29" s="37"/>
      <c r="O29" s="37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9" s="40" customFormat="1" ht="12" customHeight="1" x14ac:dyDescent="0.25">
      <c r="A30" s="37"/>
      <c r="B30" s="69"/>
      <c r="C30" s="39"/>
      <c r="D30" s="70"/>
      <c r="E30" s="71"/>
      <c r="F30" s="64"/>
      <c r="G30" s="65">
        <f t="shared" si="0"/>
        <v>0</v>
      </c>
      <c r="H30" s="66"/>
      <c r="I30" s="67">
        <f t="shared" si="1"/>
        <v>0</v>
      </c>
      <c r="J30" s="62">
        <f>SUM(Table813[[#This Row],[Total own]]+Table813[[#This Row],[Total ]])</f>
        <v>0</v>
      </c>
      <c r="K30" s="37"/>
      <c r="L30" s="37"/>
      <c r="M30" s="37"/>
      <c r="N30" s="37"/>
      <c r="O30" s="37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9" s="40" customFormat="1" ht="12" customHeight="1" x14ac:dyDescent="0.25">
      <c r="A31" s="37"/>
      <c r="B31" s="69"/>
      <c r="C31" s="39"/>
      <c r="D31" s="70"/>
      <c r="E31" s="71"/>
      <c r="F31" s="64"/>
      <c r="G31" s="65">
        <f t="shared" si="0"/>
        <v>0</v>
      </c>
      <c r="H31" s="66"/>
      <c r="I31" s="67">
        <f t="shared" si="1"/>
        <v>0</v>
      </c>
      <c r="J31" s="62">
        <f>SUM(Table813[[#This Row],[Total own]]+Table813[[#This Row],[Total ]])</f>
        <v>0</v>
      </c>
      <c r="K31" s="37"/>
      <c r="L31" s="37"/>
      <c r="M31" s="37"/>
      <c r="N31" s="37"/>
      <c r="O31" s="37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9" s="40" customFormat="1" ht="12" customHeight="1" x14ac:dyDescent="0.25">
      <c r="A32" s="37"/>
      <c r="B32" s="69"/>
      <c r="C32" s="39"/>
      <c r="D32" s="70"/>
      <c r="E32" s="71"/>
      <c r="F32" s="64"/>
      <c r="G32" s="65">
        <f t="shared" si="0"/>
        <v>0</v>
      </c>
      <c r="H32" s="66"/>
      <c r="I32" s="67">
        <f t="shared" si="1"/>
        <v>0</v>
      </c>
      <c r="J32" s="62">
        <f>SUM(Table813[[#This Row],[Total own]]+Table813[[#This Row],[Total ]])</f>
        <v>0</v>
      </c>
      <c r="K32" s="37"/>
      <c r="L32" s="37"/>
      <c r="M32" s="37"/>
      <c r="N32" s="37"/>
      <c r="O32" s="37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9" s="40" customFormat="1" ht="12" customHeight="1" x14ac:dyDescent="0.25">
      <c r="A33" s="37"/>
      <c r="B33" s="112"/>
      <c r="C33" s="39"/>
      <c r="D33" s="70"/>
      <c r="E33" s="71"/>
      <c r="F33" s="64"/>
      <c r="G33" s="59">
        <f t="shared" si="0"/>
        <v>0</v>
      </c>
      <c r="H33" s="66"/>
      <c r="I33" s="67">
        <f t="shared" si="1"/>
        <v>0</v>
      </c>
      <c r="J33" s="62">
        <f>SUM(Table813[[#This Row],[Total own]]+Table813[[#This Row],[Total ]])</f>
        <v>0</v>
      </c>
      <c r="K33" s="37"/>
      <c r="L33" s="37"/>
      <c r="M33" s="37"/>
      <c r="N33" s="37"/>
      <c r="O33" s="37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9" s="40" customFormat="1" ht="12" customHeight="1" x14ac:dyDescent="0.25">
      <c r="A34" s="37"/>
      <c r="B34" s="69"/>
      <c r="C34" s="39"/>
      <c r="D34" s="70"/>
      <c r="E34" s="71"/>
      <c r="F34" s="64"/>
      <c r="G34" s="65">
        <f t="shared" si="0"/>
        <v>0</v>
      </c>
      <c r="H34" s="66"/>
      <c r="I34" s="67">
        <f t="shared" si="1"/>
        <v>0</v>
      </c>
      <c r="J34" s="62">
        <f>SUM(Table813[[#This Row],[Total own]]+Table813[[#This Row],[Total ]])</f>
        <v>0</v>
      </c>
      <c r="K34" s="37"/>
      <c r="L34" s="37"/>
      <c r="M34" s="37"/>
      <c r="N34" s="37"/>
      <c r="O34" s="37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9" s="40" customFormat="1" ht="12" customHeight="1" x14ac:dyDescent="0.25">
      <c r="A35" s="37"/>
      <c r="B35" s="69"/>
      <c r="C35" s="39"/>
      <c r="D35" s="70"/>
      <c r="E35" s="71"/>
      <c r="F35" s="64"/>
      <c r="G35" s="65">
        <f t="shared" si="0"/>
        <v>0</v>
      </c>
      <c r="H35" s="66"/>
      <c r="I35" s="67">
        <f t="shared" si="1"/>
        <v>0</v>
      </c>
      <c r="J35" s="62">
        <f>SUM(Table813[[#This Row],[Total own]]+Table813[[#This Row],[Total ]])</f>
        <v>0</v>
      </c>
      <c r="K35" s="37"/>
      <c r="L35" s="37"/>
      <c r="M35" s="37"/>
      <c r="N35" s="37"/>
      <c r="O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9" s="40" customFormat="1" ht="12" customHeight="1" x14ac:dyDescent="0.25">
      <c r="A36" s="37"/>
      <c r="B36" s="69"/>
      <c r="C36" s="39"/>
      <c r="D36" s="70"/>
      <c r="E36" s="71"/>
      <c r="F36" s="64"/>
      <c r="G36" s="65">
        <f t="shared" si="0"/>
        <v>0</v>
      </c>
      <c r="H36" s="66"/>
      <c r="I36" s="67">
        <f t="shared" si="1"/>
        <v>0</v>
      </c>
      <c r="J36" s="62">
        <f>SUM(Table813[[#This Row],[Total own]]+Table813[[#This Row],[Total ]])</f>
        <v>0</v>
      </c>
      <c r="K36" s="37"/>
      <c r="L36" s="37"/>
      <c r="M36" s="37"/>
      <c r="N36" s="37"/>
      <c r="O36" s="37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9" s="40" customFormat="1" ht="12" customHeight="1" x14ac:dyDescent="0.25">
      <c r="A37" s="37"/>
      <c r="B37" s="112"/>
      <c r="C37" s="39"/>
      <c r="D37" s="70"/>
      <c r="E37" s="71"/>
      <c r="F37" s="64"/>
      <c r="G37" s="59">
        <f t="shared" si="0"/>
        <v>0</v>
      </c>
      <c r="H37" s="66"/>
      <c r="I37" s="67">
        <f t="shared" si="1"/>
        <v>0</v>
      </c>
      <c r="J37" s="62">
        <f>SUM(Table813[[#This Row],[Total own]]+Table813[[#This Row],[Total ]])</f>
        <v>0</v>
      </c>
      <c r="K37" s="37"/>
      <c r="L37" s="37"/>
      <c r="M37" s="37"/>
      <c r="N37" s="37"/>
      <c r="O37" s="37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9" s="40" customFormat="1" ht="12" customHeight="1" x14ac:dyDescent="0.25">
      <c r="A38" s="37"/>
      <c r="B38" s="112"/>
      <c r="C38" s="39"/>
      <c r="D38" s="159"/>
      <c r="E38" s="71"/>
      <c r="F38" s="64"/>
      <c r="G38" s="59">
        <f t="shared" si="0"/>
        <v>0</v>
      </c>
      <c r="H38" s="66"/>
      <c r="I38" s="67">
        <f t="shared" si="1"/>
        <v>0</v>
      </c>
      <c r="J38" s="62">
        <f>SUM(Table813[[#This Row],[Total own]]+Table813[[#This Row],[Total ]])</f>
        <v>0</v>
      </c>
      <c r="K38" s="37"/>
      <c r="L38" s="37"/>
      <c r="M38" s="37"/>
      <c r="N38" s="37"/>
      <c r="O38" s="37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9" s="40" customFormat="1" ht="12" customHeight="1" x14ac:dyDescent="0.25">
      <c r="A39" s="37"/>
      <c r="B39" s="112"/>
      <c r="C39" s="39"/>
      <c r="D39" s="159"/>
      <c r="E39" s="71"/>
      <c r="F39" s="64"/>
      <c r="G39" s="59">
        <f t="shared" si="0"/>
        <v>0</v>
      </c>
      <c r="H39" s="66"/>
      <c r="I39" s="67">
        <f t="shared" si="1"/>
        <v>0</v>
      </c>
      <c r="J39" s="62">
        <f>SUM(Table813[[#This Row],[Total own]]+Table813[[#This Row],[Total ]])</f>
        <v>0</v>
      </c>
      <c r="K39" s="37"/>
      <c r="L39" s="37"/>
      <c r="M39" s="37"/>
      <c r="N39" s="37"/>
      <c r="O39" s="37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9" s="40" customFormat="1" ht="12" customHeight="1" thickBot="1" x14ac:dyDescent="0.3">
      <c r="A40" s="37"/>
      <c r="B40" s="195" t="s">
        <v>9</v>
      </c>
      <c r="C40" s="195"/>
      <c r="D40" s="168"/>
      <c r="E40" s="270"/>
      <c r="F40" s="271">
        <f>SUM(F23:F39)</f>
        <v>0</v>
      </c>
      <c r="G40" s="272">
        <f>SUM(G23:G39)</f>
        <v>0</v>
      </c>
      <c r="H40" s="273">
        <f>SUM(H23:H39)</f>
        <v>0</v>
      </c>
      <c r="I40" s="274">
        <f>SUM(I23:I39)</f>
        <v>0</v>
      </c>
      <c r="J40" s="80">
        <f>SUBTOTAL(109,Table813[Column1])</f>
        <v>0</v>
      </c>
      <c r="K40" s="37"/>
      <c r="L40" s="37"/>
      <c r="M40" s="37"/>
      <c r="N40" s="37"/>
      <c r="O40" s="37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s="91" customFormat="1" ht="12" customHeight="1" x14ac:dyDescent="0.25">
      <c r="A41" s="81"/>
      <c r="B41" s="82"/>
      <c r="C41" s="82"/>
      <c r="D41" s="83"/>
      <c r="E41" s="84"/>
      <c r="F41" s="85" t="s">
        <v>10</v>
      </c>
      <c r="G41" s="86"/>
      <c r="H41" s="87"/>
      <c r="I41" s="88"/>
      <c r="J41" s="37"/>
      <c r="K41" s="89"/>
      <c r="L41" s="81"/>
      <c r="M41" s="81"/>
      <c r="N41" s="81"/>
      <c r="O41" s="81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</row>
    <row r="42" spans="1:39" s="91" customFormat="1" ht="12" customHeight="1" x14ac:dyDescent="0.25">
      <c r="A42" s="81"/>
      <c r="B42" s="37"/>
      <c r="C42" s="37"/>
      <c r="D42" s="37"/>
      <c r="E42" s="92"/>
      <c r="F42" s="37"/>
      <c r="G42" s="37"/>
      <c r="H42" s="37"/>
      <c r="I42" s="37"/>
      <c r="J42" s="37"/>
      <c r="K42" s="81"/>
      <c r="L42" s="81"/>
      <c r="M42" s="81"/>
      <c r="N42" s="81"/>
      <c r="O42" s="81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</row>
    <row r="43" spans="1:39" s="91" customFormat="1" ht="12" customHeight="1" x14ac:dyDescent="0.25">
      <c r="A43" s="81"/>
      <c r="B43" s="82" t="s">
        <v>11</v>
      </c>
      <c r="C43" s="37"/>
      <c r="D43" s="37"/>
      <c r="E43" s="37"/>
      <c r="F43" s="37"/>
      <c r="G43" s="37"/>
      <c r="H43" s="37"/>
      <c r="I43" s="37"/>
      <c r="J43" s="93"/>
      <c r="K43" s="81"/>
      <c r="L43" s="81"/>
      <c r="M43" s="81"/>
      <c r="N43" s="81"/>
      <c r="O43" s="81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</row>
    <row r="44" spans="1:39" s="91" customFormat="1" ht="12" customHeight="1" x14ac:dyDescent="0.25">
      <c r="A44" s="81"/>
      <c r="B44" s="94" t="s">
        <v>5</v>
      </c>
      <c r="C44" s="95" t="s">
        <v>7</v>
      </c>
      <c r="D44" s="96" t="s">
        <v>16</v>
      </c>
      <c r="E44" s="196" t="s">
        <v>63</v>
      </c>
      <c r="F44" s="268" t="s">
        <v>33</v>
      </c>
      <c r="G44" s="99"/>
      <c r="H44" s="99"/>
      <c r="I44" s="99"/>
      <c r="J44" s="100"/>
      <c r="K44" s="81"/>
      <c r="L44" s="81"/>
      <c r="M44" s="81"/>
      <c r="N44" s="81"/>
      <c r="O44" s="81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</row>
    <row r="45" spans="1:39" s="91" customFormat="1" ht="12" customHeight="1" x14ac:dyDescent="0.25">
      <c r="A45" s="81"/>
      <c r="B45" s="247"/>
      <c r="C45" s="253"/>
      <c r="D45" s="102"/>
      <c r="E45" s="103">
        <f>Table36[[#This Row],[Total ]]-Table36[[#This Row],[Own financing]]</f>
        <v>0</v>
      </c>
      <c r="F45" s="104"/>
      <c r="G45" s="104"/>
      <c r="H45" s="104"/>
      <c r="I45" s="104"/>
      <c r="J45" s="105"/>
      <c r="K45" s="81"/>
      <c r="L45" s="81"/>
      <c r="M45" s="81"/>
      <c r="N45" s="81"/>
      <c r="O45" s="81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</row>
    <row r="46" spans="1:39" s="91" customFormat="1" ht="12" customHeight="1" x14ac:dyDescent="0.25">
      <c r="A46" s="81"/>
      <c r="B46" s="112"/>
      <c r="C46" s="113"/>
      <c r="D46" s="102"/>
      <c r="E46" s="107">
        <f>Table36[[#This Row],[Total ]]-Table36[[#This Row],[Own financing]]</f>
        <v>0</v>
      </c>
      <c r="F46" s="53"/>
      <c r="G46" s="53"/>
      <c r="H46" s="53"/>
      <c r="I46" s="53"/>
      <c r="J46" s="108"/>
      <c r="K46" s="81"/>
      <c r="L46" s="81"/>
      <c r="M46" s="81"/>
      <c r="N46" s="81"/>
      <c r="O46" s="81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</row>
    <row r="47" spans="1:39" s="91" customFormat="1" ht="12" customHeight="1" x14ac:dyDescent="0.25">
      <c r="A47" s="81"/>
      <c r="B47" s="112"/>
      <c r="C47" s="113"/>
      <c r="D47" s="102"/>
      <c r="E47" s="107">
        <f>Table36[[#This Row],[Total ]]-Table36[[#This Row],[Own financing]]</f>
        <v>0</v>
      </c>
      <c r="F47" s="53"/>
      <c r="G47" s="53"/>
      <c r="H47" s="53"/>
      <c r="I47" s="53"/>
      <c r="J47" s="108"/>
      <c r="K47" s="81"/>
      <c r="L47" s="81"/>
      <c r="M47" s="81"/>
      <c r="N47" s="81"/>
      <c r="O47" s="81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</row>
    <row r="48" spans="1:39" s="91" customFormat="1" ht="12" customHeight="1" x14ac:dyDescent="0.25">
      <c r="A48" s="81"/>
      <c r="B48" s="112"/>
      <c r="C48" s="113"/>
      <c r="D48" s="102"/>
      <c r="E48" s="107">
        <f>Table36[[#This Row],[Total ]]-Table36[[#This Row],[Own financing]]</f>
        <v>0</v>
      </c>
      <c r="F48" s="53"/>
      <c r="G48" s="53"/>
      <c r="H48" s="53"/>
      <c r="I48" s="53"/>
      <c r="J48" s="108"/>
      <c r="K48" s="81"/>
      <c r="L48" s="81"/>
      <c r="M48" s="81"/>
      <c r="N48" s="81"/>
      <c r="O48" s="81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</row>
    <row r="49" spans="1:38" s="91" customFormat="1" ht="12" customHeight="1" x14ac:dyDescent="0.25">
      <c r="A49" s="81"/>
      <c r="B49" s="112"/>
      <c r="C49" s="113"/>
      <c r="D49" s="102"/>
      <c r="E49" s="107">
        <f>Table36[[#This Row],[Total ]]-Table36[[#This Row],[Own financing]]</f>
        <v>0</v>
      </c>
      <c r="F49" s="53"/>
      <c r="G49" s="53"/>
      <c r="H49" s="53"/>
      <c r="I49" s="53"/>
      <c r="J49" s="108"/>
      <c r="K49" s="81"/>
      <c r="L49" s="81"/>
      <c r="M49" s="81"/>
      <c r="N49" s="81"/>
      <c r="O49" s="81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</row>
    <row r="50" spans="1:38" s="91" customFormat="1" ht="12" customHeight="1" x14ac:dyDescent="0.25">
      <c r="A50" s="81"/>
      <c r="B50" s="109"/>
      <c r="C50" s="110"/>
      <c r="D50" s="102"/>
      <c r="E50" s="107">
        <f>Table36[[#This Row],[Total ]]-Table36[[#This Row],[Own financing]]</f>
        <v>0</v>
      </c>
      <c r="F50" s="53"/>
      <c r="G50" s="53"/>
      <c r="H50" s="53"/>
      <c r="I50" s="53"/>
      <c r="J50" s="108"/>
      <c r="K50" s="81"/>
      <c r="L50" s="81"/>
      <c r="M50" s="81"/>
      <c r="N50" s="81"/>
      <c r="O50" s="81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</row>
    <row r="51" spans="1:38" s="115" customFormat="1" ht="12" customHeight="1" x14ac:dyDescent="0.25">
      <c r="A51" s="111"/>
      <c r="B51" s="112"/>
      <c r="C51" s="113"/>
      <c r="D51" s="102"/>
      <c r="E51" s="107">
        <f>Table36[[#This Row],[Total ]]-Table36[[#This Row],[Own financing]]</f>
        <v>0</v>
      </c>
      <c r="F51" s="90"/>
      <c r="G51" s="90"/>
      <c r="H51" s="90"/>
      <c r="I51" s="90"/>
      <c r="J51" s="108"/>
      <c r="K51" s="111"/>
      <c r="L51" s="111"/>
      <c r="M51" s="111"/>
      <c r="N51" s="111"/>
      <c r="O51" s="111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</row>
    <row r="52" spans="1:38" s="40" customFormat="1" ht="12" customHeight="1" x14ac:dyDescent="0.25">
      <c r="A52" s="37"/>
      <c r="B52" s="112"/>
      <c r="C52" s="113"/>
      <c r="D52" s="102"/>
      <c r="E52" s="107">
        <f>Table36[[#This Row],[Total ]]-Table36[[#This Row],[Own financing]]</f>
        <v>0</v>
      </c>
      <c r="F52" s="90"/>
      <c r="G52" s="90"/>
      <c r="H52" s="90"/>
      <c r="I52" s="90"/>
      <c r="J52" s="116"/>
      <c r="K52" s="37"/>
      <c r="L52" s="37"/>
      <c r="M52" s="37"/>
      <c r="N52" s="37"/>
      <c r="O52" s="37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s="40" customFormat="1" ht="12" customHeight="1" x14ac:dyDescent="0.25">
      <c r="A53" s="37"/>
      <c r="B53" s="112"/>
      <c r="C53" s="113"/>
      <c r="D53" s="102"/>
      <c r="E53" s="107">
        <f>Table36[[#This Row],[Total ]]-Table36[[#This Row],[Own financing]]</f>
        <v>0</v>
      </c>
      <c r="F53" s="90"/>
      <c r="G53" s="90"/>
      <c r="H53" s="90"/>
      <c r="I53" s="90"/>
      <c r="J53" s="108"/>
      <c r="K53" s="37"/>
      <c r="L53" s="37"/>
      <c r="M53" s="37"/>
      <c r="N53" s="37"/>
      <c r="O53" s="37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s="54" customFormat="1" ht="12" customHeight="1" x14ac:dyDescent="0.25">
      <c r="A54" s="42"/>
      <c r="B54" s="117"/>
      <c r="C54" s="118"/>
      <c r="D54" s="102"/>
      <c r="E54" s="119">
        <f>Table36[[#This Row],[Total ]]-Table36[[#This Row],[Own financing]]</f>
        <v>0</v>
      </c>
      <c r="F54" s="120"/>
      <c r="G54" s="120"/>
      <c r="H54" s="120"/>
      <c r="I54" s="120"/>
      <c r="J54" s="121"/>
      <c r="K54" s="42"/>
      <c r="L54" s="42"/>
      <c r="M54" s="42"/>
      <c r="N54" s="42"/>
      <c r="O54" s="42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</row>
    <row r="55" spans="1:38" s="91" customFormat="1" ht="12" customHeight="1" x14ac:dyDescent="0.25">
      <c r="A55" s="81"/>
      <c r="B55" s="122" t="s">
        <v>9</v>
      </c>
      <c r="C55" s="123">
        <f>SUBTOTAL(109,Table36[[Total ]])</f>
        <v>0</v>
      </c>
      <c r="D55" s="124">
        <f>SUBTOTAL(109,Table36[Own financing])</f>
        <v>0</v>
      </c>
      <c r="E55" s="125">
        <f>SUBTOTAL(109,Table36[Applied to SRDP])</f>
        <v>0</v>
      </c>
      <c r="F55" s="126"/>
      <c r="G55" s="127"/>
      <c r="H55" s="127"/>
      <c r="I55" s="127"/>
      <c r="J55" s="128"/>
      <c r="K55" s="81"/>
      <c r="L55" s="81"/>
      <c r="M55" s="81"/>
      <c r="N55" s="81"/>
      <c r="O55" s="81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</row>
    <row r="56" spans="1:38" s="91" customFormat="1" ht="12" customHeight="1" x14ac:dyDescent="0.25">
      <c r="A56" s="81"/>
      <c r="B56" s="37"/>
      <c r="C56" s="37"/>
      <c r="D56" s="37"/>
      <c r="E56" s="37"/>
      <c r="F56" s="37"/>
      <c r="G56" s="37"/>
      <c r="H56" s="37"/>
      <c r="I56" s="37"/>
      <c r="J56" s="89"/>
      <c r="K56" s="81"/>
      <c r="L56" s="81"/>
      <c r="M56" s="81"/>
      <c r="N56" s="81"/>
      <c r="O56" s="81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</row>
    <row r="57" spans="1:38" s="91" customFormat="1" ht="12" customHeight="1" x14ac:dyDescent="0.25">
      <c r="A57" s="81"/>
      <c r="B57" s="82" t="s">
        <v>12</v>
      </c>
      <c r="C57" s="82"/>
      <c r="D57" s="129"/>
      <c r="E57" s="130"/>
      <c r="F57" s="83"/>
      <c r="G57" s="83"/>
      <c r="H57" s="131"/>
      <c r="I57" s="132"/>
      <c r="J57" s="93"/>
      <c r="K57" s="81"/>
      <c r="L57" s="81"/>
      <c r="M57" s="81"/>
      <c r="N57" s="81"/>
      <c r="O57" s="81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</row>
    <row r="58" spans="1:38" s="91" customFormat="1" ht="12" customHeight="1" x14ac:dyDescent="0.25">
      <c r="A58" s="81"/>
      <c r="B58" s="133" t="s">
        <v>5</v>
      </c>
      <c r="C58" s="95" t="s">
        <v>7</v>
      </c>
      <c r="D58" s="96" t="s">
        <v>16</v>
      </c>
      <c r="E58" s="196" t="s">
        <v>63</v>
      </c>
      <c r="F58" s="268" t="s">
        <v>33</v>
      </c>
      <c r="G58" s="99"/>
      <c r="H58" s="99"/>
      <c r="I58" s="99"/>
      <c r="J58" s="100"/>
      <c r="K58" s="81"/>
      <c r="L58" s="81"/>
      <c r="M58" s="81"/>
      <c r="N58" s="81"/>
      <c r="O58" s="81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</row>
    <row r="59" spans="1:38" s="91" customFormat="1" ht="12" customHeight="1" x14ac:dyDescent="0.25">
      <c r="A59" s="81"/>
      <c r="B59" s="109"/>
      <c r="C59" s="134"/>
      <c r="D59" s="135"/>
      <c r="E59" s="136">
        <f>Table47[[#This Row],[Total ]]-Table47[[#This Row],[Own financing]]</f>
        <v>0</v>
      </c>
      <c r="F59" s="137"/>
      <c r="G59" s="104"/>
      <c r="H59" s="104"/>
      <c r="I59" s="104"/>
      <c r="J59" s="105"/>
      <c r="K59" s="81"/>
      <c r="L59" s="81"/>
      <c r="M59" s="81"/>
      <c r="N59" s="81"/>
      <c r="O59" s="81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</row>
    <row r="60" spans="1:38" s="91" customFormat="1" ht="12" customHeight="1" x14ac:dyDescent="0.25">
      <c r="A60" s="81"/>
      <c r="B60" s="109"/>
      <c r="C60" s="138"/>
      <c r="D60" s="139"/>
      <c r="E60" s="136">
        <f>Table47[[#This Row],[Total ]]-Table47[[#This Row],[Own financing]]</f>
        <v>0</v>
      </c>
      <c r="F60" s="140"/>
      <c r="G60" s="53"/>
      <c r="H60" s="53"/>
      <c r="I60" s="53"/>
      <c r="J60" s="108"/>
      <c r="K60" s="81"/>
      <c r="L60" s="81"/>
      <c r="M60" s="81"/>
      <c r="N60" s="81"/>
      <c r="O60" s="81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</row>
    <row r="61" spans="1:38" s="91" customFormat="1" ht="12" customHeight="1" x14ac:dyDescent="0.25">
      <c r="A61" s="81"/>
      <c r="B61" s="109"/>
      <c r="C61" s="221"/>
      <c r="D61" s="139"/>
      <c r="E61" s="107"/>
      <c r="F61" s="140"/>
      <c r="G61" s="53"/>
      <c r="H61" s="53"/>
      <c r="I61" s="53"/>
      <c r="J61" s="108"/>
      <c r="K61" s="81"/>
      <c r="L61" s="81"/>
      <c r="M61" s="81"/>
      <c r="N61" s="81"/>
      <c r="O61" s="81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</row>
    <row r="62" spans="1:38" s="91" customFormat="1" ht="12" customHeight="1" x14ac:dyDescent="0.25">
      <c r="A62" s="81"/>
      <c r="B62" s="109"/>
      <c r="C62" s="138"/>
      <c r="D62" s="139"/>
      <c r="E62" s="136">
        <f>Table47[[#This Row],[Total ]]-Table47[[#This Row],[Own financing]]</f>
        <v>0</v>
      </c>
      <c r="F62" s="140"/>
      <c r="G62" s="53"/>
      <c r="H62" s="53"/>
      <c r="I62" s="53"/>
      <c r="J62" s="108"/>
      <c r="K62" s="81"/>
      <c r="L62" s="81"/>
      <c r="M62" s="81"/>
      <c r="N62" s="81"/>
      <c r="O62" s="81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</row>
    <row r="63" spans="1:38" s="91" customFormat="1" ht="12" customHeight="1" x14ac:dyDescent="0.25">
      <c r="A63" s="81"/>
      <c r="B63" s="109"/>
      <c r="C63" s="138"/>
      <c r="D63" s="139"/>
      <c r="E63" s="136">
        <f>Table47[[#This Row],[Total ]]-Table47[[#This Row],[Own financing]]</f>
        <v>0</v>
      </c>
      <c r="F63" s="140"/>
      <c r="G63" s="53"/>
      <c r="H63" s="53"/>
      <c r="I63" s="53"/>
      <c r="J63" s="108"/>
      <c r="K63" s="81"/>
      <c r="L63" s="81"/>
      <c r="M63" s="81"/>
      <c r="N63" s="81"/>
      <c r="O63" s="81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</row>
    <row r="64" spans="1:38" s="40" customFormat="1" ht="12" customHeight="1" x14ac:dyDescent="0.25">
      <c r="A64" s="37"/>
      <c r="B64" s="122" t="s">
        <v>9</v>
      </c>
      <c r="C64" s="123">
        <f>SUBTOTAL(109,Table47[[Total ]])</f>
        <v>0</v>
      </c>
      <c r="D64" s="124">
        <f>SUBTOTAL(109,Table47[Own financing])</f>
        <v>0</v>
      </c>
      <c r="E64" s="144">
        <f>SUBTOTAL(109,Table47[Applied to SRDP])</f>
        <v>0</v>
      </c>
      <c r="F64" s="98"/>
      <c r="G64" s="145"/>
      <c r="H64" s="145"/>
      <c r="I64" s="145"/>
      <c r="J64" s="146"/>
      <c r="K64" s="37"/>
      <c r="L64" s="37"/>
      <c r="M64" s="37"/>
      <c r="N64" s="37"/>
      <c r="O64" s="37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</row>
    <row r="65" spans="1:38" s="40" customFormat="1" ht="12" customHeight="1" x14ac:dyDescent="0.25">
      <c r="A65" s="37"/>
      <c r="B65" s="111"/>
      <c r="C65" s="214"/>
      <c r="D65" s="215"/>
      <c r="E65" s="175"/>
      <c r="F65" s="254"/>
      <c r="G65" s="37"/>
      <c r="H65" s="37"/>
      <c r="I65" s="37"/>
      <c r="J65" s="255"/>
      <c r="K65" s="37"/>
      <c r="L65" s="37"/>
      <c r="M65" s="37"/>
      <c r="N65" s="37"/>
      <c r="O65" s="37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</row>
    <row r="66" spans="1:38" s="40" customFormat="1" ht="12" customHeight="1" x14ac:dyDescent="0.25">
      <c r="A66" s="37"/>
      <c r="B66" s="82" t="s">
        <v>13</v>
      </c>
      <c r="C66" s="82"/>
      <c r="D66" s="82"/>
      <c r="E66" s="130"/>
      <c r="F66" s="82"/>
      <c r="G66" s="82"/>
      <c r="H66" s="82"/>
      <c r="I66" s="82"/>
      <c r="J66" s="37"/>
      <c r="K66" s="37"/>
      <c r="L66" s="37"/>
      <c r="M66" s="37"/>
      <c r="N66" s="37"/>
      <c r="O66" s="37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</row>
    <row r="67" spans="1:38" s="40" customFormat="1" ht="12" customHeight="1" x14ac:dyDescent="0.25">
      <c r="A67" s="37"/>
      <c r="B67" s="168" t="s">
        <v>5</v>
      </c>
      <c r="C67" s="95" t="s">
        <v>7</v>
      </c>
      <c r="D67" s="96" t="s">
        <v>16</v>
      </c>
      <c r="E67" s="196" t="s">
        <v>63</v>
      </c>
      <c r="F67" s="268" t="s">
        <v>33</v>
      </c>
      <c r="G67" s="99"/>
      <c r="H67" s="99"/>
      <c r="I67" s="99"/>
      <c r="J67" s="100"/>
      <c r="K67" s="37"/>
      <c r="L67" s="37"/>
      <c r="M67" s="37"/>
      <c r="N67" s="37"/>
      <c r="O67" s="3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</row>
    <row r="68" spans="1:38" s="165" customFormat="1" ht="12" customHeight="1" x14ac:dyDescent="0.25">
      <c r="A68" s="83"/>
      <c r="B68" s="69" t="s">
        <v>38</v>
      </c>
      <c r="C68" s="169"/>
      <c r="D68" s="135"/>
      <c r="E68" s="136">
        <f>Table912[[#This Row],[Total ]]-Table912[[#This Row],[Own financing]]</f>
        <v>0</v>
      </c>
      <c r="F68" s="155"/>
      <c r="G68" s="156"/>
      <c r="H68" s="156"/>
      <c r="I68" s="156"/>
      <c r="J68" s="157"/>
      <c r="K68" s="83"/>
      <c r="L68" s="83"/>
      <c r="M68" s="83"/>
      <c r="N68" s="83"/>
      <c r="O68" s="83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</row>
    <row r="69" spans="1:38" s="165" customFormat="1" ht="12" customHeight="1" x14ac:dyDescent="0.25">
      <c r="A69" s="83"/>
      <c r="B69" s="69"/>
      <c r="C69" s="169"/>
      <c r="D69" s="139"/>
      <c r="E69" s="136">
        <f>Table912[[#This Row],[Total ]]-Table912[[#This Row],[Own financing]]</f>
        <v>0</v>
      </c>
      <c r="F69" s="154"/>
      <c r="G69" s="222"/>
      <c r="H69" s="222"/>
      <c r="I69" s="222"/>
      <c r="J69" s="223"/>
      <c r="K69" s="83"/>
      <c r="L69" s="83"/>
      <c r="M69" s="83"/>
      <c r="N69" s="83"/>
      <c r="O69" s="83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</row>
    <row r="70" spans="1:38" s="40" customFormat="1" ht="12" customHeight="1" x14ac:dyDescent="0.25">
      <c r="A70" s="37"/>
      <c r="B70" s="69"/>
      <c r="C70" s="169"/>
      <c r="D70" s="139"/>
      <c r="E70" s="136">
        <f>Table912[[#This Row],[Total ]]-Table912[[#This Row],[Own financing]]</f>
        <v>0</v>
      </c>
      <c r="F70" s="158"/>
      <c r="G70" s="39"/>
      <c r="H70" s="39"/>
      <c r="I70" s="39"/>
      <c r="J70" s="160"/>
      <c r="K70" s="37"/>
      <c r="L70" s="37"/>
      <c r="M70" s="37"/>
      <c r="N70" s="37"/>
      <c r="O70" s="37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</row>
    <row r="71" spans="1:38" s="40" customFormat="1" ht="12" customHeight="1" x14ac:dyDescent="0.25">
      <c r="A71" s="37"/>
      <c r="B71" s="69"/>
      <c r="C71" s="169"/>
      <c r="D71" s="139"/>
      <c r="E71" s="136">
        <f>Table912[[#This Row],[Total ]]-Table912[[#This Row],[Own financing]]</f>
        <v>0</v>
      </c>
      <c r="F71" s="158"/>
      <c r="G71" s="39"/>
      <c r="H71" s="39"/>
      <c r="I71" s="39"/>
      <c r="J71" s="160"/>
      <c r="K71" s="37"/>
      <c r="L71" s="37"/>
      <c r="M71" s="37"/>
      <c r="N71" s="37"/>
      <c r="O71" s="37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</row>
    <row r="72" spans="1:38" s="40" customFormat="1" ht="12" customHeight="1" x14ac:dyDescent="0.25">
      <c r="A72" s="37"/>
      <c r="B72" s="69"/>
      <c r="C72" s="169"/>
      <c r="D72" s="143"/>
      <c r="E72" s="136">
        <f>Table912[[#This Row],[Total ]]-Table912[[#This Row],[Own financing]]</f>
        <v>0</v>
      </c>
      <c r="F72" s="170"/>
      <c r="G72" s="171"/>
      <c r="H72" s="171"/>
      <c r="I72" s="171"/>
      <c r="J72" s="172"/>
      <c r="K72" s="37"/>
      <c r="L72" s="37"/>
      <c r="M72" s="37"/>
      <c r="N72" s="37"/>
      <c r="O72" s="37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</row>
    <row r="73" spans="1:38" s="40" customFormat="1" ht="12" customHeight="1" x14ac:dyDescent="0.25">
      <c r="A73" s="37"/>
      <c r="B73" s="166" t="s">
        <v>9</v>
      </c>
      <c r="C73" s="123">
        <f>SUBTOTAL(109,Table912[[Total ]])</f>
        <v>0</v>
      </c>
      <c r="D73" s="173">
        <f>SUBTOTAL(109,Table912[Own financing])</f>
        <v>0</v>
      </c>
      <c r="E73" s="174">
        <f>SUBTOTAL(109,Table912[Applied to SRDP])</f>
        <v>0</v>
      </c>
      <c r="F73" s="166"/>
      <c r="G73" s="167"/>
      <c r="H73" s="167"/>
      <c r="I73" s="167"/>
      <c r="J73" s="153"/>
      <c r="K73" s="37"/>
      <c r="L73" s="37"/>
      <c r="M73" s="37"/>
      <c r="N73" s="37"/>
      <c r="O73" s="37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</row>
    <row r="74" spans="1:38" s="40" customFormat="1" ht="12" customHeight="1" x14ac:dyDescent="0.25">
      <c r="A74" s="37"/>
      <c r="B74" s="82"/>
      <c r="C74" s="175"/>
      <c r="D74" s="176"/>
      <c r="E74" s="177"/>
      <c r="F74" s="82"/>
      <c r="G74" s="82"/>
      <c r="H74" s="82"/>
      <c r="I74" s="82"/>
      <c r="J74" s="37"/>
      <c r="K74" s="37"/>
      <c r="L74" s="37"/>
      <c r="M74" s="37"/>
      <c r="N74" s="37"/>
      <c r="O74" s="37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</row>
    <row r="75" spans="1:38" s="40" customFormat="1" ht="12" customHeight="1" x14ac:dyDescent="0.25">
      <c r="A75" s="37"/>
      <c r="B75" s="82" t="s">
        <v>14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</row>
    <row r="76" spans="1:38" s="40" customFormat="1" ht="12" customHeight="1" x14ac:dyDescent="0.25">
      <c r="A76" s="37"/>
      <c r="B76" s="168" t="s">
        <v>5</v>
      </c>
      <c r="C76" s="95" t="s">
        <v>7</v>
      </c>
      <c r="D76" s="96" t="s">
        <v>16</v>
      </c>
      <c r="E76" s="196" t="s">
        <v>63</v>
      </c>
      <c r="F76" s="268" t="s">
        <v>33</v>
      </c>
      <c r="G76" s="99"/>
      <c r="H76" s="99"/>
      <c r="I76" s="99"/>
      <c r="J76" s="100"/>
      <c r="K76" s="37"/>
      <c r="L76" s="37"/>
      <c r="M76" s="37"/>
      <c r="N76" s="37"/>
      <c r="O76" s="37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</row>
    <row r="77" spans="1:38" s="142" customFormat="1" ht="12" customHeight="1" x14ac:dyDescent="0.25">
      <c r="A77" s="82"/>
      <c r="B77" s="158" t="s">
        <v>37</v>
      </c>
      <c r="C77" s="178"/>
      <c r="D77" s="179"/>
      <c r="E77" s="103">
        <f>Table711[[#This Row],[Total ]]-Table711[[#This Row],[Own financing]]</f>
        <v>0</v>
      </c>
      <c r="F77" s="156"/>
      <c r="G77" s="156"/>
      <c r="H77" s="156"/>
      <c r="I77" s="156"/>
      <c r="J77" s="157"/>
      <c r="K77" s="82"/>
      <c r="L77" s="82"/>
      <c r="M77" s="82"/>
      <c r="N77" s="82"/>
      <c r="O77" s="82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</row>
    <row r="78" spans="1:38" s="40" customFormat="1" ht="12" customHeight="1" x14ac:dyDescent="0.25">
      <c r="A78" s="37"/>
      <c r="B78" s="158"/>
      <c r="C78" s="159"/>
      <c r="D78" s="180"/>
      <c r="E78" s="107">
        <f>Table711[[#This Row],[Total ]]-Table711[[#This Row],[Own financing]]</f>
        <v>0</v>
      </c>
      <c r="F78" s="39"/>
      <c r="G78" s="39"/>
      <c r="H78" s="39"/>
      <c r="I78" s="39"/>
      <c r="J78" s="160"/>
      <c r="K78" s="37"/>
      <c r="L78" s="37"/>
      <c r="M78" s="37"/>
      <c r="N78" s="37"/>
      <c r="O78" s="37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</row>
    <row r="79" spans="1:38" s="40" customFormat="1" ht="12" customHeight="1" x14ac:dyDescent="0.25">
      <c r="A79" s="37"/>
      <c r="B79" s="69"/>
      <c r="C79" s="169"/>
      <c r="D79" s="188"/>
      <c r="E79" s="107">
        <f>Table711[[#This Row],[Total ]]-Table711[[#This Row],[Own financing]]</f>
        <v>0</v>
      </c>
      <c r="F79" s="39"/>
      <c r="G79" s="39"/>
      <c r="H79" s="39"/>
      <c r="I79" s="39"/>
      <c r="J79" s="160"/>
      <c r="K79" s="37"/>
      <c r="L79" s="37"/>
      <c r="M79" s="37"/>
      <c r="N79" s="37"/>
      <c r="O79" s="37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</row>
    <row r="80" spans="1:38" s="40" customFormat="1" ht="12" customHeight="1" x14ac:dyDescent="0.25">
      <c r="A80" s="37"/>
      <c r="B80" s="158"/>
      <c r="C80" s="159"/>
      <c r="D80" s="180"/>
      <c r="E80" s="107">
        <f>Table711[[#This Row],[Total ]]-Table711[[#This Row],[Own financing]]</f>
        <v>0</v>
      </c>
      <c r="F80" s="141"/>
      <c r="G80" s="141"/>
      <c r="H80" s="141"/>
      <c r="I80" s="141"/>
      <c r="J80" s="182"/>
      <c r="K80" s="37"/>
      <c r="L80" s="37"/>
      <c r="M80" s="37"/>
      <c r="N80" s="37"/>
      <c r="O80" s="37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3" s="40" customFormat="1" ht="12" customHeight="1" x14ac:dyDescent="0.25">
      <c r="A81" s="37"/>
      <c r="B81" s="158"/>
      <c r="C81" s="161"/>
      <c r="D81" s="180"/>
      <c r="E81" s="119">
        <f>Table711[[#This Row],[Total ]]-Table711[[#This Row],[Own financing]]</f>
        <v>0</v>
      </c>
      <c r="F81" s="163"/>
      <c r="G81" s="163"/>
      <c r="H81" s="163"/>
      <c r="I81" s="163"/>
      <c r="J81" s="183"/>
      <c r="K81" s="37"/>
      <c r="L81" s="37"/>
      <c r="M81" s="37"/>
      <c r="N81" s="37"/>
      <c r="O81" s="37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</row>
    <row r="82" spans="1:43" s="40" customFormat="1" ht="12" customHeight="1" x14ac:dyDescent="0.25">
      <c r="A82" s="37"/>
      <c r="B82" s="166" t="s">
        <v>9</v>
      </c>
      <c r="C82" s="123">
        <f>SUBTOTAL(109,Table711[[Total ]])</f>
        <v>0</v>
      </c>
      <c r="D82" s="184">
        <f>SUBTOTAL(109,Table711[Own financing])</f>
        <v>0</v>
      </c>
      <c r="E82" s="185">
        <f>SUBTOTAL(109,Table711[Applied to SRDP])</f>
        <v>0</v>
      </c>
      <c r="F82" s="166"/>
      <c r="G82" s="167"/>
      <c r="H82" s="167"/>
      <c r="I82" s="167"/>
      <c r="J82" s="153"/>
      <c r="K82" s="37"/>
      <c r="L82" s="37"/>
      <c r="M82" s="37"/>
      <c r="N82" s="37"/>
      <c r="O82" s="37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</row>
    <row r="83" spans="1:43" s="40" customFormat="1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</row>
    <row r="84" spans="1:43" s="40" customFormat="1" ht="12" customHeight="1" x14ac:dyDescent="0.25">
      <c r="A84" s="37"/>
      <c r="B84" s="82" t="s">
        <v>36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</row>
    <row r="85" spans="1:43" s="40" customFormat="1" ht="12" customHeight="1" x14ac:dyDescent="0.25">
      <c r="A85" s="37"/>
      <c r="B85" s="168" t="s">
        <v>5</v>
      </c>
      <c r="C85" s="95" t="s">
        <v>7</v>
      </c>
      <c r="D85" s="96" t="s">
        <v>16</v>
      </c>
      <c r="E85" s="196" t="s">
        <v>63</v>
      </c>
      <c r="F85" s="268" t="s">
        <v>33</v>
      </c>
      <c r="G85" s="99"/>
      <c r="H85" s="99"/>
      <c r="I85" s="99"/>
      <c r="J85" s="100"/>
      <c r="K85" s="37"/>
      <c r="L85" s="37"/>
      <c r="M85" s="37"/>
      <c r="N85" s="37"/>
      <c r="O85" s="37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</row>
    <row r="86" spans="1:43" s="142" customFormat="1" ht="12" customHeight="1" x14ac:dyDescent="0.25">
      <c r="A86" s="82"/>
      <c r="B86" s="158"/>
      <c r="C86" s="178"/>
      <c r="D86" s="179"/>
      <c r="E86" s="103">
        <f>Table7315[[#This Row],[Total ]]-Table7315[[#This Row],[Own financing]]</f>
        <v>0</v>
      </c>
      <c r="F86" s="155"/>
      <c r="G86" s="156"/>
      <c r="H86" s="156"/>
      <c r="I86" s="156"/>
      <c r="J86" s="157"/>
      <c r="K86" s="82"/>
      <c r="L86" s="82"/>
      <c r="M86" s="82"/>
      <c r="N86" s="82"/>
      <c r="O86" s="82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</row>
    <row r="87" spans="1:43" s="40" customFormat="1" ht="12" customHeight="1" x14ac:dyDescent="0.25">
      <c r="A87" s="37"/>
      <c r="B87" s="158"/>
      <c r="C87" s="159"/>
      <c r="D87" s="180"/>
      <c r="E87" s="107">
        <f>Table7315[[#This Row],[Total ]]-Table7315[[#This Row],[Own financing]]</f>
        <v>0</v>
      </c>
      <c r="F87" s="158"/>
      <c r="G87" s="39"/>
      <c r="H87" s="39"/>
      <c r="I87" s="39"/>
      <c r="J87" s="160"/>
      <c r="K87" s="37"/>
      <c r="L87" s="37"/>
      <c r="M87" s="37"/>
      <c r="N87" s="37"/>
      <c r="O87" s="3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</row>
    <row r="88" spans="1:43" s="40" customFormat="1" ht="12" customHeight="1" x14ac:dyDescent="0.25">
      <c r="A88" s="37"/>
      <c r="B88" s="69"/>
      <c r="C88" s="169"/>
      <c r="D88" s="224"/>
      <c r="E88" s="107">
        <f>Table7315[[#This Row],[Total ]]-Table7315[[#This Row],[Own financing]]</f>
        <v>0</v>
      </c>
      <c r="F88" s="158"/>
      <c r="G88" s="39"/>
      <c r="H88" s="39"/>
      <c r="I88" s="39"/>
      <c r="J88" s="160"/>
      <c r="K88" s="37"/>
      <c r="L88" s="37"/>
      <c r="M88" s="37"/>
      <c r="N88" s="37"/>
      <c r="O88" s="37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</row>
    <row r="89" spans="1:43" s="40" customFormat="1" ht="12" customHeight="1" x14ac:dyDescent="0.25">
      <c r="A89" s="37"/>
      <c r="B89" s="158"/>
      <c r="C89" s="159"/>
      <c r="D89" s="180"/>
      <c r="E89" s="107">
        <f>Table7315[[#This Row],[Total ]]-Table7315[[#This Row],[Own financing]]</f>
        <v>0</v>
      </c>
      <c r="F89" s="181"/>
      <c r="G89" s="141"/>
      <c r="H89" s="141"/>
      <c r="I89" s="141"/>
      <c r="J89" s="182"/>
      <c r="K89" s="37"/>
      <c r="L89" s="37"/>
      <c r="M89" s="37"/>
      <c r="N89" s="37"/>
      <c r="O89" s="37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</row>
    <row r="90" spans="1:43" s="40" customFormat="1" ht="12" customHeight="1" x14ac:dyDescent="0.25">
      <c r="A90" s="37"/>
      <c r="B90" s="158"/>
      <c r="C90" s="161"/>
      <c r="D90" s="180"/>
      <c r="E90" s="119">
        <f>Table7315[[#This Row],[Total ]]-Table7315[[#This Row],[Own financing]]</f>
        <v>0</v>
      </c>
      <c r="F90" s="162"/>
      <c r="G90" s="163"/>
      <c r="H90" s="163"/>
      <c r="I90" s="163"/>
      <c r="J90" s="183"/>
      <c r="K90" s="37"/>
      <c r="L90" s="37"/>
      <c r="M90" s="37"/>
      <c r="N90" s="37"/>
      <c r="O90" s="37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</row>
    <row r="91" spans="1:43" s="40" customFormat="1" ht="12" customHeight="1" x14ac:dyDescent="0.25">
      <c r="A91" s="37"/>
      <c r="B91" s="166" t="s">
        <v>9</v>
      </c>
      <c r="C91" s="123">
        <f>SUBTOTAL(109,Table7315[[Total ]])</f>
        <v>0</v>
      </c>
      <c r="D91" s="184">
        <f>SUBTOTAL(109,Table7315[Own financing])</f>
        <v>0</v>
      </c>
      <c r="E91" s="185">
        <f>SUBTOTAL(109,Table7315[Applied to SRDP])</f>
        <v>0</v>
      </c>
      <c r="F91" s="166"/>
      <c r="G91" s="167"/>
      <c r="H91" s="167"/>
      <c r="I91" s="167"/>
      <c r="J91" s="153"/>
      <c r="K91" s="37"/>
      <c r="L91" s="37"/>
      <c r="M91" s="37"/>
      <c r="N91" s="37"/>
      <c r="O91" s="37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43" s="39" customFormat="1" ht="12" customHeight="1" x14ac:dyDescent="0.25">
      <c r="A92" s="37"/>
      <c r="B92" s="82"/>
      <c r="C92" s="214"/>
      <c r="D92" s="215"/>
      <c r="E92" s="175"/>
      <c r="F92" s="82"/>
      <c r="G92" s="82"/>
      <c r="H92" s="82"/>
      <c r="I92" s="82"/>
      <c r="J92" s="37"/>
      <c r="O92" s="37"/>
    </row>
    <row r="93" spans="1:43" s="40" customFormat="1" ht="12" customHeight="1" thickBot="1" x14ac:dyDescent="0.3">
      <c r="A93" s="37"/>
      <c r="B93" s="82"/>
      <c r="C93" s="214"/>
      <c r="D93" s="215"/>
      <c r="E93" s="175"/>
      <c r="F93" s="82"/>
      <c r="G93" s="82"/>
      <c r="H93" s="82"/>
      <c r="I93" s="82"/>
      <c r="J93" s="37"/>
      <c r="K93" s="39"/>
      <c r="L93" s="39"/>
      <c r="M93" s="39"/>
      <c r="N93" s="39"/>
      <c r="O93" s="37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</row>
    <row r="94" spans="1:43" s="40" customFormat="1" ht="12" customHeight="1" thickBot="1" x14ac:dyDescent="0.3">
      <c r="A94" s="37"/>
      <c r="B94" s="82" t="s">
        <v>41</v>
      </c>
      <c r="C94" s="311" t="s">
        <v>52</v>
      </c>
      <c r="D94" s="312"/>
      <c r="E94" s="312"/>
      <c r="F94" s="311" t="s">
        <v>40</v>
      </c>
      <c r="G94" s="312"/>
      <c r="H94" s="312"/>
      <c r="I94" s="331" t="s">
        <v>75</v>
      </c>
      <c r="J94" s="332"/>
      <c r="K94" s="39"/>
      <c r="L94" s="39"/>
      <c r="M94" s="39"/>
      <c r="N94" s="39"/>
      <c r="O94" s="37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</row>
    <row r="95" spans="1:43" s="40" customFormat="1" ht="12" customHeight="1" x14ac:dyDescent="0.25">
      <c r="A95" s="37"/>
      <c r="B95" s="166" t="s">
        <v>15</v>
      </c>
      <c r="C95" s="216" t="s">
        <v>9</v>
      </c>
      <c r="D95" s="217" t="s">
        <v>16</v>
      </c>
      <c r="E95" s="196" t="s">
        <v>63</v>
      </c>
      <c r="F95" s="219" t="s">
        <v>9</v>
      </c>
      <c r="G95" s="218" t="s">
        <v>16</v>
      </c>
      <c r="H95" s="225" t="s">
        <v>64</v>
      </c>
      <c r="I95" s="333"/>
      <c r="J95" s="334"/>
      <c r="K95" s="39"/>
      <c r="L95" s="39"/>
      <c r="M95" s="39"/>
      <c r="N95" s="39"/>
      <c r="O95" s="111"/>
      <c r="P95" s="114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</row>
    <row r="96" spans="1:43" s="40" customFormat="1" ht="12" customHeight="1" x14ac:dyDescent="0.25">
      <c r="A96" s="37"/>
      <c r="B96" s="256" t="s">
        <v>1</v>
      </c>
      <c r="C96" s="202"/>
      <c r="D96" s="257"/>
      <c r="E96" s="201">
        <f>C96-D96</f>
        <v>0</v>
      </c>
      <c r="F96" s="258">
        <f>G96+H96</f>
        <v>0</v>
      </c>
      <c r="G96" s="259">
        <f>G40</f>
        <v>0</v>
      </c>
      <c r="H96" s="230">
        <f>I40</f>
        <v>0</v>
      </c>
      <c r="I96" s="327">
        <f>E96-H96</f>
        <v>0</v>
      </c>
      <c r="J96" s="328"/>
      <c r="K96" s="39"/>
      <c r="L96" s="39"/>
      <c r="M96" s="39"/>
      <c r="N96" s="39"/>
      <c r="O96" s="129"/>
      <c r="P96" s="187"/>
      <c r="Q96" s="187"/>
      <c r="R96" s="187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</row>
    <row r="97" spans="1:43" s="40" customFormat="1" ht="12" customHeight="1" x14ac:dyDescent="0.25">
      <c r="A97" s="37"/>
      <c r="B97" s="260" t="s">
        <v>17</v>
      </c>
      <c r="C97" s="202"/>
      <c r="D97" s="224"/>
      <c r="E97" s="201">
        <f t="shared" ref="E97:E101" si="2">C97-D97</f>
        <v>0</v>
      </c>
      <c r="F97" s="261">
        <f t="shared" ref="F97:F101" si="3">G97+H97</f>
        <v>0</v>
      </c>
      <c r="G97" s="259">
        <f>D55</f>
        <v>0</v>
      </c>
      <c r="H97" s="231">
        <f>E55</f>
        <v>0</v>
      </c>
      <c r="I97" s="327">
        <f>E97-H97</f>
        <v>0</v>
      </c>
      <c r="J97" s="328"/>
      <c r="K97" s="39"/>
      <c r="L97" s="39"/>
      <c r="M97" s="39"/>
      <c r="N97" s="39"/>
      <c r="O97" s="189"/>
      <c r="P97" s="190"/>
      <c r="Q97" s="190"/>
      <c r="R97" s="19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</row>
    <row r="98" spans="1:43" s="40" customFormat="1" ht="12" customHeight="1" x14ac:dyDescent="0.25">
      <c r="A98" s="37"/>
      <c r="B98" s="260" t="s">
        <v>18</v>
      </c>
      <c r="C98" s="202"/>
      <c r="D98" s="224"/>
      <c r="E98" s="201">
        <f>C98-D98</f>
        <v>0</v>
      </c>
      <c r="F98" s="261">
        <f t="shared" si="3"/>
        <v>0</v>
      </c>
      <c r="G98" s="259">
        <f>D64</f>
        <v>0</v>
      </c>
      <c r="H98" s="231">
        <f>E64</f>
        <v>0</v>
      </c>
      <c r="I98" s="327">
        <f t="shared" ref="I98:I101" si="4">E98-H98</f>
        <v>0</v>
      </c>
      <c r="J98" s="328"/>
      <c r="K98" s="39"/>
      <c r="L98" s="39"/>
      <c r="M98" s="39"/>
      <c r="N98" s="39"/>
      <c r="O98" s="189"/>
      <c r="P98" s="190"/>
      <c r="Q98" s="190"/>
      <c r="R98" s="19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</row>
    <row r="99" spans="1:43" s="40" customFormat="1" ht="12" customHeight="1" x14ac:dyDescent="0.25">
      <c r="A99" s="37"/>
      <c r="B99" s="260" t="s">
        <v>19</v>
      </c>
      <c r="C99" s="202"/>
      <c r="D99" s="224"/>
      <c r="E99" s="201">
        <f t="shared" si="2"/>
        <v>0</v>
      </c>
      <c r="F99" s="261">
        <f t="shared" si="3"/>
        <v>0</v>
      </c>
      <c r="G99" s="259">
        <f>D73</f>
        <v>0</v>
      </c>
      <c r="H99" s="231">
        <f>E73</f>
        <v>0</v>
      </c>
      <c r="I99" s="327">
        <f t="shared" si="4"/>
        <v>0</v>
      </c>
      <c r="J99" s="328"/>
      <c r="K99" s="39"/>
      <c r="L99" s="39"/>
      <c r="M99" s="39"/>
      <c r="N99" s="39"/>
      <c r="O99" s="37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</row>
    <row r="100" spans="1:43" s="40" customFormat="1" ht="12" customHeight="1" x14ac:dyDescent="0.25">
      <c r="A100" s="37"/>
      <c r="B100" s="260" t="s">
        <v>20</v>
      </c>
      <c r="C100" s="202"/>
      <c r="D100" s="224"/>
      <c r="E100" s="201">
        <f t="shared" si="2"/>
        <v>0</v>
      </c>
      <c r="F100" s="261">
        <f t="shared" si="3"/>
        <v>0</v>
      </c>
      <c r="G100" s="259">
        <f>D82</f>
        <v>0</v>
      </c>
      <c r="H100" s="231">
        <f>E82</f>
        <v>0</v>
      </c>
      <c r="I100" s="327">
        <f t="shared" si="4"/>
        <v>0</v>
      </c>
      <c r="J100" s="328"/>
      <c r="K100" s="39"/>
      <c r="L100" s="39"/>
      <c r="M100" s="39"/>
      <c r="N100" s="39"/>
      <c r="O100" s="37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</row>
    <row r="101" spans="1:43" s="40" customFormat="1" ht="12" customHeight="1" x14ac:dyDescent="0.25">
      <c r="A101" s="37"/>
      <c r="B101" s="260" t="s">
        <v>24</v>
      </c>
      <c r="C101" s="202"/>
      <c r="D101" s="262"/>
      <c r="E101" s="201">
        <f t="shared" si="2"/>
        <v>0</v>
      </c>
      <c r="F101" s="263">
        <f t="shared" si="3"/>
        <v>0</v>
      </c>
      <c r="G101" s="259">
        <f>D91</f>
        <v>0</v>
      </c>
      <c r="H101" s="232">
        <f>E91</f>
        <v>0</v>
      </c>
      <c r="I101" s="327">
        <f t="shared" si="4"/>
        <v>0</v>
      </c>
      <c r="J101" s="328"/>
      <c r="K101" s="39"/>
      <c r="L101" s="39"/>
      <c r="M101" s="39"/>
      <c r="N101" s="39"/>
      <c r="O101" s="37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</row>
    <row r="102" spans="1:43" s="40" customFormat="1" ht="12" customHeight="1" x14ac:dyDescent="0.25">
      <c r="A102" s="37"/>
      <c r="B102" s="195" t="s">
        <v>9</v>
      </c>
      <c r="C102" s="206">
        <f t="shared" ref="C102:I102" si="5">SUM(C96:C101)</f>
        <v>0</v>
      </c>
      <c r="D102" s="124">
        <f t="shared" si="5"/>
        <v>0</v>
      </c>
      <c r="E102" s="193">
        <f t="shared" si="5"/>
        <v>0</v>
      </c>
      <c r="F102" s="220">
        <f t="shared" si="5"/>
        <v>0</v>
      </c>
      <c r="G102" s="123">
        <f t="shared" si="5"/>
        <v>0</v>
      </c>
      <c r="H102" s="269">
        <f t="shared" si="5"/>
        <v>0</v>
      </c>
      <c r="I102" s="329">
        <f t="shared" si="5"/>
        <v>0</v>
      </c>
      <c r="J102" s="330"/>
      <c r="K102" s="39"/>
      <c r="L102" s="39"/>
      <c r="M102" s="39"/>
      <c r="N102" s="39"/>
      <c r="O102" s="37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43" s="40" customFormat="1" ht="12" customHeight="1" x14ac:dyDescent="0.25">
      <c r="A103" s="37"/>
      <c r="B103" s="92" t="s">
        <v>21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</row>
    <row r="104" spans="1:43" s="40" customFormat="1" ht="12" customHeight="1" x14ac:dyDescent="0.25">
      <c r="A104" s="37"/>
      <c r="B104" s="92" t="s">
        <v>22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</row>
    <row r="105" spans="1:43" s="40" customFormat="1" ht="12" customHeight="1" x14ac:dyDescent="0.25">
      <c r="A105" s="37"/>
      <c r="B105" s="111"/>
      <c r="C105" s="313"/>
      <c r="D105" s="313"/>
      <c r="E105" s="313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</row>
    <row r="106" spans="1:43" s="40" customFormat="1" ht="12" customHeight="1" x14ac:dyDescent="0.25">
      <c r="A106" s="37"/>
      <c r="B106" s="347" t="s">
        <v>51</v>
      </c>
      <c r="C106" s="347"/>
      <c r="D106" s="347"/>
      <c r="E106" s="34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</row>
    <row r="107" spans="1:43" s="40" customFormat="1" ht="12" customHeight="1" x14ac:dyDescent="0.25">
      <c r="A107" s="37"/>
      <c r="B107" s="167" t="s">
        <v>15</v>
      </c>
      <c r="C107" s="205" t="s">
        <v>9</v>
      </c>
      <c r="D107" s="204" t="s">
        <v>16</v>
      </c>
      <c r="E107" s="97" t="s">
        <v>32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</row>
    <row r="108" spans="1:43" s="40" customFormat="1" ht="12" customHeight="1" x14ac:dyDescent="0.25">
      <c r="A108" s="37"/>
      <c r="B108" s="264" t="s">
        <v>1</v>
      </c>
      <c r="C108" s="202"/>
      <c r="D108" s="186"/>
      <c r="E108" s="230">
        <f>C108+D108</f>
        <v>0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</row>
    <row r="109" spans="1:43" s="40" customFormat="1" ht="12" customHeight="1" x14ac:dyDescent="0.25">
      <c r="A109" s="37"/>
      <c r="B109" s="265" t="s">
        <v>17</v>
      </c>
      <c r="C109" s="202"/>
      <c r="D109" s="188"/>
      <c r="E109" s="231">
        <f t="shared" ref="E109:E113" si="6">C109+D109</f>
        <v>0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</row>
    <row r="110" spans="1:43" s="40" customFormat="1" ht="12" customHeight="1" x14ac:dyDescent="0.25">
      <c r="A110" s="37"/>
      <c r="B110" s="265" t="s">
        <v>18</v>
      </c>
      <c r="C110" s="202"/>
      <c r="D110" s="188"/>
      <c r="E110" s="231">
        <f t="shared" si="6"/>
        <v>0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</row>
    <row r="111" spans="1:43" s="40" customFormat="1" ht="12" customHeight="1" x14ac:dyDescent="0.25">
      <c r="A111" s="37"/>
      <c r="B111" s="265" t="s">
        <v>19</v>
      </c>
      <c r="C111" s="202"/>
      <c r="D111" s="188"/>
      <c r="E111" s="231">
        <f t="shared" si="6"/>
        <v>0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</row>
    <row r="112" spans="1:43" s="40" customFormat="1" ht="12" customHeight="1" x14ac:dyDescent="0.25">
      <c r="A112" s="37"/>
      <c r="B112" s="265" t="s">
        <v>20</v>
      </c>
      <c r="C112" s="202"/>
      <c r="D112" s="188"/>
      <c r="E112" s="231">
        <f t="shared" si="6"/>
        <v>0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</row>
    <row r="113" spans="1:39" s="40" customFormat="1" ht="12" customHeight="1" x14ac:dyDescent="0.25">
      <c r="A113" s="37"/>
      <c r="B113" s="265" t="s">
        <v>24</v>
      </c>
      <c r="C113" s="202"/>
      <c r="D113" s="191"/>
      <c r="E113" s="232">
        <f t="shared" si="6"/>
        <v>0</v>
      </c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</row>
    <row r="114" spans="1:39" s="40" customFormat="1" ht="12" customHeight="1" x14ac:dyDescent="0.25">
      <c r="A114" s="37"/>
      <c r="B114" s="228" t="s">
        <v>9</v>
      </c>
      <c r="C114" s="229">
        <f>SUM(C108:C113)</f>
        <v>0</v>
      </c>
      <c r="D114" s="192">
        <f>SUM(D108:D113)</f>
        <v>0</v>
      </c>
      <c r="E114" s="236">
        <f>SUM(E108:E113)</f>
        <v>0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</row>
    <row r="115" spans="1:39" s="39" customFormat="1" ht="12" customHeight="1" x14ac:dyDescent="0.25">
      <c r="A115" s="37"/>
      <c r="B115" s="82"/>
      <c r="C115" s="177"/>
      <c r="D115" s="215"/>
      <c r="E115" s="175"/>
      <c r="F115" s="37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1:39" ht="15" customHeight="1" x14ac:dyDescent="0.2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9" s="3" customFormat="1" ht="18" customHeight="1" x14ac:dyDescent="0.2">
      <c r="A118" s="2"/>
      <c r="B118" s="2"/>
      <c r="C118" s="2"/>
      <c r="D118" s="2"/>
      <c r="E118" s="2"/>
      <c r="F118" s="1"/>
      <c r="G118" s="1"/>
      <c r="H118" s="1"/>
      <c r="I118" s="2"/>
      <c r="J118" s="2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9" x14ac:dyDescent="0.2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3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3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3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3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">
      <c r="B150" s="1"/>
      <c r="C150" s="1"/>
      <c r="D150" s="1"/>
      <c r="E150" s="1"/>
      <c r="F150" s="1"/>
      <c r="G150" s="1"/>
      <c r="H150" s="1"/>
      <c r="I150" s="1"/>
      <c r="J150" s="1"/>
    </row>
    <row r="151" spans="1:39" x14ac:dyDescent="0.2">
      <c r="B151" s="1"/>
      <c r="C151" s="1"/>
      <c r="D151" s="1"/>
      <c r="E151" s="1"/>
      <c r="F151" s="1"/>
      <c r="G151" s="1"/>
      <c r="H151" s="1"/>
      <c r="I151" s="1"/>
      <c r="J151" s="1"/>
    </row>
    <row r="152" spans="1:39" x14ac:dyDescent="0.2">
      <c r="B152" s="1"/>
      <c r="C152" s="1"/>
      <c r="D152" s="1"/>
      <c r="E152" s="1"/>
      <c r="F152" s="1"/>
      <c r="G152" s="1"/>
      <c r="H152" s="1"/>
      <c r="I152" s="1"/>
    </row>
    <row r="153" spans="1:39" x14ac:dyDescent="0.2">
      <c r="B153" s="1"/>
      <c r="C153" s="1"/>
      <c r="D153" s="1"/>
      <c r="E153" s="1"/>
      <c r="F153" s="1"/>
      <c r="G153" s="1"/>
      <c r="H153" s="1"/>
    </row>
  </sheetData>
  <mergeCells count="20">
    <mergeCell ref="C105:E105"/>
    <mergeCell ref="B106:E106"/>
    <mergeCell ref="I97:J97"/>
    <mergeCell ref="I98:J98"/>
    <mergeCell ref="I99:J99"/>
    <mergeCell ref="I100:J100"/>
    <mergeCell ref="I101:J101"/>
    <mergeCell ref="I102:J102"/>
    <mergeCell ref="I96:J96"/>
    <mergeCell ref="B3:I3"/>
    <mergeCell ref="B4:I4"/>
    <mergeCell ref="B13:J13"/>
    <mergeCell ref="B15:J15"/>
    <mergeCell ref="B17:J17"/>
    <mergeCell ref="B18:I18"/>
    <mergeCell ref="F21:G21"/>
    <mergeCell ref="H21:I21"/>
    <mergeCell ref="C94:E94"/>
    <mergeCell ref="F94:H94"/>
    <mergeCell ref="I94:J95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A8F7-CDD4-4AB9-A095-E9A72EE910B1}">
  <dimension ref="A1:AQ153"/>
  <sheetViews>
    <sheetView workbookViewId="0">
      <selection activeCell="B9" sqref="B9"/>
    </sheetView>
  </sheetViews>
  <sheetFormatPr defaultColWidth="9.140625" defaultRowHeight="12.75" x14ac:dyDescent="0.2"/>
  <cols>
    <col min="1" max="1" width="2.85546875" style="5" customWidth="1"/>
    <col min="2" max="2" width="41.140625" style="5" customWidth="1"/>
    <col min="3" max="9" width="13.85546875" style="5" customWidth="1"/>
    <col min="10" max="10" width="14.7109375" style="5" customWidth="1"/>
    <col min="11" max="11" width="40.5703125" style="5" bestFit="1" customWidth="1"/>
    <col min="12" max="12" width="14.5703125" style="5" customWidth="1"/>
    <col min="13" max="15" width="13.42578125" style="5" customWidth="1"/>
    <col min="16" max="16384" width="9.140625" style="5"/>
  </cols>
  <sheetData>
    <row r="1" spans="1:42" x14ac:dyDescent="0.2">
      <c r="A1" s="4"/>
      <c r="B1" s="4"/>
      <c r="C1" s="4"/>
      <c r="D1" s="4"/>
      <c r="E1" s="4"/>
      <c r="F1" s="4"/>
      <c r="G1" s="4"/>
      <c r="H1" s="4"/>
      <c r="I1" s="7"/>
      <c r="J1" s="4"/>
      <c r="K1" s="4"/>
      <c r="L1" s="7"/>
      <c r="M1" s="4"/>
      <c r="N1" s="4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7.15" customHeight="1" x14ac:dyDescent="0.25">
      <c r="A2" s="4"/>
      <c r="B2" s="238"/>
      <c r="C2" s="239"/>
      <c r="D2" s="239"/>
      <c r="E2" s="239"/>
      <c r="F2" s="239"/>
      <c r="G2" s="240"/>
      <c r="H2" s="239"/>
      <c r="I2" s="239"/>
      <c r="J2" s="241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</row>
    <row r="3" spans="1:42" ht="15" customHeight="1" x14ac:dyDescent="0.2">
      <c r="A3" s="4"/>
      <c r="B3" s="335" t="s">
        <v>29</v>
      </c>
      <c r="C3" s="336"/>
      <c r="D3" s="336"/>
      <c r="E3" s="336"/>
      <c r="F3" s="336"/>
      <c r="G3" s="336"/>
      <c r="H3" s="336"/>
      <c r="I3" s="336"/>
      <c r="J3" s="242"/>
      <c r="K3" s="4"/>
      <c r="L3" s="4"/>
      <c r="M3" s="4"/>
      <c r="N3" s="4"/>
      <c r="O3" s="4"/>
      <c r="P3" s="1"/>
      <c r="Q3" s="1"/>
      <c r="R3" s="1"/>
      <c r="S3" s="1"/>
      <c r="T3" s="1"/>
      <c r="U3" s="1"/>
      <c r="V3" s="1"/>
      <c r="W3" s="1"/>
    </row>
    <row r="4" spans="1:42" ht="15" customHeight="1" x14ac:dyDescent="0.2">
      <c r="A4" s="4"/>
      <c r="B4" s="337" t="s">
        <v>56</v>
      </c>
      <c r="C4" s="338"/>
      <c r="D4" s="338"/>
      <c r="E4" s="338"/>
      <c r="F4" s="338"/>
      <c r="G4" s="338"/>
      <c r="H4" s="338"/>
      <c r="I4" s="338"/>
      <c r="J4" s="242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  <c r="W4" s="1"/>
    </row>
    <row r="5" spans="1:42" ht="7.15" customHeight="1" x14ac:dyDescent="0.2">
      <c r="A5" s="4"/>
      <c r="B5" s="243"/>
      <c r="C5" s="244"/>
      <c r="D5" s="244"/>
      <c r="E5" s="244"/>
      <c r="F5" s="244"/>
      <c r="G5" s="244"/>
      <c r="H5" s="244"/>
      <c r="I5" s="245"/>
      <c r="J5" s="246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</row>
    <row r="6" spans="1:42" s="21" customFormat="1" ht="12" x14ac:dyDescent="0.2">
      <c r="A6" s="22"/>
      <c r="B6" s="22"/>
      <c r="C6" s="26"/>
      <c r="D6" s="26"/>
      <c r="E6" s="22"/>
      <c r="F6" s="22"/>
      <c r="G6" s="22"/>
      <c r="H6" s="22"/>
      <c r="I6" s="22"/>
      <c r="J6" s="27"/>
      <c r="K6" s="22"/>
      <c r="L6" s="22"/>
      <c r="M6" s="22"/>
      <c r="N6" s="22"/>
      <c r="O6" s="22"/>
      <c r="P6" s="28"/>
      <c r="Q6" s="28"/>
      <c r="R6" s="28"/>
      <c r="S6" s="28"/>
      <c r="T6" s="28"/>
      <c r="U6" s="28"/>
      <c r="V6" s="28"/>
      <c r="W6" s="28"/>
    </row>
    <row r="7" spans="1:42" s="21" customFormat="1" ht="12" x14ac:dyDescent="0.2">
      <c r="A7" s="22"/>
      <c r="B7" s="23" t="s">
        <v>30</v>
      </c>
      <c r="C7" s="24">
        <f>'Year 1'!C7</f>
        <v>1526433</v>
      </c>
      <c r="D7" s="22"/>
      <c r="E7" s="25"/>
      <c r="F7" s="26"/>
      <c r="G7" s="27"/>
      <c r="H7" s="22"/>
      <c r="I7" s="22"/>
      <c r="J7" s="27"/>
      <c r="K7" s="22"/>
      <c r="L7" s="22"/>
      <c r="M7" s="22"/>
      <c r="N7" s="22"/>
      <c r="O7" s="2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2" s="21" customFormat="1" ht="12" x14ac:dyDescent="0.2">
      <c r="A8" s="22"/>
      <c r="B8" s="23" t="s">
        <v>45</v>
      </c>
      <c r="C8" s="24" t="str">
        <f>'Year 1'!C8</f>
        <v>b</v>
      </c>
      <c r="D8" s="22"/>
      <c r="E8" s="25"/>
      <c r="F8" s="26"/>
      <c r="G8" s="27"/>
      <c r="H8" s="22"/>
      <c r="I8" s="22"/>
      <c r="J8" s="27"/>
      <c r="K8" s="22"/>
      <c r="L8" s="22"/>
      <c r="M8" s="22"/>
      <c r="N8" s="22"/>
      <c r="O8" s="2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2" s="21" customFormat="1" ht="12" x14ac:dyDescent="0.2">
      <c r="A9" s="22"/>
      <c r="B9" s="23" t="s">
        <v>0</v>
      </c>
      <c r="C9" s="24" t="str">
        <f>'Year 1'!C9</f>
        <v>c</v>
      </c>
      <c r="D9" s="22"/>
      <c r="E9" s="25"/>
      <c r="F9" s="22"/>
      <c r="G9" s="27"/>
      <c r="H9" s="22"/>
      <c r="I9" s="22"/>
      <c r="J9" s="27"/>
      <c r="K9" s="22"/>
      <c r="L9" s="22"/>
      <c r="M9" s="22"/>
      <c r="N9" s="22"/>
      <c r="O9" s="2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2" s="21" customFormat="1" ht="12" x14ac:dyDescent="0.2">
      <c r="A10" s="22"/>
      <c r="B10" s="23" t="s">
        <v>46</v>
      </c>
      <c r="C10" s="24" t="str">
        <f>'Year 1'!C10</f>
        <v>d</v>
      </c>
      <c r="D10" s="22"/>
      <c r="E10" s="26"/>
      <c r="F10" s="22"/>
      <c r="G10" s="27"/>
      <c r="H10" s="22"/>
      <c r="I10" s="22"/>
      <c r="J10" s="27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2" s="21" customFormat="1" ht="12" x14ac:dyDescent="0.2">
      <c r="A11" s="22"/>
      <c r="B11" s="23" t="s">
        <v>46</v>
      </c>
      <c r="C11" s="24" t="str">
        <f>'Year 1'!C11</f>
        <v>e</v>
      </c>
      <c r="D11" s="22"/>
      <c r="E11" s="25"/>
      <c r="F11" s="22"/>
      <c r="G11" s="27"/>
      <c r="H11" s="22"/>
      <c r="I11" s="22"/>
      <c r="J11" s="27"/>
      <c r="K11" s="22"/>
      <c r="L11" s="22"/>
      <c r="M11" s="22"/>
      <c r="N11" s="22"/>
      <c r="O11" s="2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2" s="30" customFormat="1" ht="12" x14ac:dyDescent="0.2">
      <c r="A12" s="26"/>
      <c r="B12" s="23"/>
      <c r="C12" s="26"/>
      <c r="D12" s="26"/>
      <c r="E12" s="22"/>
      <c r="F12" s="26"/>
      <c r="G12" s="25"/>
      <c r="H12" s="26"/>
      <c r="I12" s="26"/>
      <c r="J12" s="25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2" s="30" customFormat="1" ht="12" x14ac:dyDescent="0.2">
      <c r="A13" s="26"/>
      <c r="B13" s="339" t="s">
        <v>57</v>
      </c>
      <c r="C13" s="340"/>
      <c r="D13" s="340"/>
      <c r="E13" s="340"/>
      <c r="F13" s="340"/>
      <c r="G13" s="340"/>
      <c r="H13" s="340"/>
      <c r="I13" s="340"/>
      <c r="J13" s="341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2" s="30" customFormat="1" ht="12" x14ac:dyDescent="0.2">
      <c r="A14" s="26"/>
      <c r="B14" s="237"/>
      <c r="C14" s="237"/>
      <c r="D14" s="237"/>
      <c r="E14" s="237"/>
      <c r="F14" s="237"/>
      <c r="G14" s="237"/>
      <c r="H14" s="237"/>
      <c r="I14" s="237"/>
      <c r="J14" s="237"/>
      <c r="K14" s="26"/>
      <c r="L14" s="26"/>
      <c r="M14" s="26"/>
      <c r="N14" s="26"/>
      <c r="O14" s="26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2" s="30" customFormat="1" ht="12" x14ac:dyDescent="0.2">
      <c r="A15" s="26"/>
      <c r="B15" s="342" t="s">
        <v>34</v>
      </c>
      <c r="C15" s="343"/>
      <c r="D15" s="343"/>
      <c r="E15" s="343"/>
      <c r="F15" s="343"/>
      <c r="G15" s="343"/>
      <c r="H15" s="343"/>
      <c r="I15" s="343"/>
      <c r="J15" s="344"/>
      <c r="K15" s="26"/>
      <c r="L15" s="25"/>
      <c r="M15" s="26"/>
      <c r="N15" s="26"/>
      <c r="O15" s="26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s="30" customFormat="1" ht="14.45" customHeight="1" x14ac:dyDescent="0.2">
      <c r="A16" s="26"/>
      <c r="B16" s="198"/>
      <c r="C16" s="199"/>
      <c r="D16" s="199"/>
      <c r="E16" s="199" t="s">
        <v>42</v>
      </c>
      <c r="F16" s="199"/>
      <c r="G16" s="199"/>
      <c r="H16" s="199"/>
      <c r="I16" s="199"/>
      <c r="J16" s="200"/>
      <c r="K16" s="26"/>
      <c r="L16" s="25"/>
      <c r="M16" s="26"/>
      <c r="N16" s="26"/>
      <c r="O16" s="26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39" s="30" customFormat="1" ht="12" x14ac:dyDescent="0.2">
      <c r="A17" s="26"/>
      <c r="B17" s="326"/>
      <c r="C17" s="326"/>
      <c r="D17" s="326"/>
      <c r="E17" s="326"/>
      <c r="F17" s="326"/>
      <c r="G17" s="326"/>
      <c r="H17" s="326"/>
      <c r="I17" s="326"/>
      <c r="J17" s="326"/>
      <c r="K17" s="26"/>
      <c r="L17" s="26"/>
      <c r="M17" s="26"/>
      <c r="N17" s="26"/>
      <c r="O17" s="26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s="33" customFormat="1" ht="12" x14ac:dyDescent="0.2">
      <c r="A18" s="31"/>
      <c r="B18" s="345" t="s">
        <v>35</v>
      </c>
      <c r="C18" s="346"/>
      <c r="D18" s="346"/>
      <c r="E18" s="346"/>
      <c r="F18" s="346"/>
      <c r="G18" s="346"/>
      <c r="H18" s="346"/>
      <c r="I18" s="346"/>
      <c r="J18" s="197"/>
      <c r="K18" s="31"/>
      <c r="L18" s="31"/>
      <c r="M18" s="31"/>
      <c r="N18" s="31"/>
      <c r="O18" s="31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30" customFormat="1" ht="12" x14ac:dyDescent="0.2">
      <c r="A19" s="26"/>
      <c r="B19" s="26"/>
      <c r="C19" s="34"/>
      <c r="D19" s="34"/>
      <c r="E19" s="35"/>
      <c r="F19" s="35"/>
      <c r="G19" s="35"/>
      <c r="H19" s="34"/>
      <c r="I19" s="34"/>
      <c r="J19" s="34"/>
      <c r="K19" s="34"/>
      <c r="L19" s="26"/>
      <c r="M19" s="26"/>
      <c r="N19" s="26"/>
      <c r="O19" s="26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s="30" customFormat="1" ht="12" customHeight="1" thickBo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s="40" customFormat="1" ht="12" customHeight="1" x14ac:dyDescent="0.25">
      <c r="A21" s="37"/>
      <c r="B21" s="41" t="s">
        <v>2</v>
      </c>
      <c r="C21" s="37"/>
      <c r="D21" s="37"/>
      <c r="E21" s="37"/>
      <c r="F21" s="320" t="s">
        <v>16</v>
      </c>
      <c r="G21" s="321"/>
      <c r="H21" s="322" t="s">
        <v>32</v>
      </c>
      <c r="I21" s="323"/>
      <c r="J21" s="36" t="s">
        <v>28</v>
      </c>
      <c r="K21" s="37"/>
      <c r="L21" s="37"/>
      <c r="M21" s="37"/>
      <c r="N21" s="37"/>
      <c r="O21" s="37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54" customFormat="1" ht="12" customHeight="1" x14ac:dyDescent="0.25">
      <c r="A22" s="42"/>
      <c r="B22" s="43" t="s">
        <v>3</v>
      </c>
      <c r="C22" s="44" t="s">
        <v>4</v>
      </c>
      <c r="D22" s="45" t="s">
        <v>5</v>
      </c>
      <c r="E22" s="46" t="s">
        <v>6</v>
      </c>
      <c r="F22" s="47" t="s">
        <v>8</v>
      </c>
      <c r="G22" s="48" t="s">
        <v>27</v>
      </c>
      <c r="H22" s="49" t="s">
        <v>31</v>
      </c>
      <c r="I22" s="50" t="s">
        <v>7</v>
      </c>
      <c r="J22" s="51" t="s">
        <v>23</v>
      </c>
      <c r="K22" s="42"/>
      <c r="L22" s="42"/>
      <c r="M22" s="42"/>
      <c r="N22" s="42"/>
      <c r="O22" s="42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9" s="40" customFormat="1" ht="12" customHeight="1" x14ac:dyDescent="0.25">
      <c r="A23" s="37"/>
      <c r="B23" s="247"/>
      <c r="C23" s="56"/>
      <c r="D23" s="247"/>
      <c r="E23" s="248"/>
      <c r="F23" s="58"/>
      <c r="G23" s="249">
        <f t="shared" ref="G23:G39" si="0">F23*E23</f>
        <v>0</v>
      </c>
      <c r="H23" s="60"/>
      <c r="I23" s="250">
        <f t="shared" ref="I23:I39" si="1">H23*E23</f>
        <v>0</v>
      </c>
      <c r="J23" s="62">
        <f>SUM(Table820[[#This Row],[Total own]]+Table820[[#This Row],[Total ]])</f>
        <v>0</v>
      </c>
      <c r="K23" s="37"/>
      <c r="L23" s="37"/>
      <c r="M23" s="37"/>
      <c r="N23" s="37"/>
      <c r="O23" s="3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9" s="40" customFormat="1" ht="12" customHeight="1" x14ac:dyDescent="0.25">
      <c r="A24" s="37"/>
      <c r="B24" s="112"/>
      <c r="C24" s="39"/>
      <c r="D24" s="112"/>
      <c r="E24" s="248"/>
      <c r="F24" s="64"/>
      <c r="G24" s="251">
        <f t="shared" si="0"/>
        <v>0</v>
      </c>
      <c r="H24" s="66"/>
      <c r="I24" s="252">
        <f t="shared" si="1"/>
        <v>0</v>
      </c>
      <c r="J24" s="62">
        <f>SUM(Table820[[#This Row],[Total own]]+Table820[[#This Row],[Total ]])</f>
        <v>0</v>
      </c>
      <c r="K24" s="37"/>
      <c r="L24" s="37"/>
      <c r="M24" s="68"/>
      <c r="N24" s="37"/>
      <c r="O24" s="3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9" s="40" customFormat="1" ht="12" customHeight="1" x14ac:dyDescent="0.25">
      <c r="A25" s="37"/>
      <c r="B25" s="112"/>
      <c r="C25" s="39"/>
      <c r="D25" s="112"/>
      <c r="E25" s="248"/>
      <c r="F25" s="64"/>
      <c r="G25" s="251">
        <f t="shared" si="0"/>
        <v>0</v>
      </c>
      <c r="H25" s="66"/>
      <c r="I25" s="252">
        <f t="shared" si="1"/>
        <v>0</v>
      </c>
      <c r="J25" s="62">
        <f>SUM(Table820[[#This Row],[Total own]]+Table820[[#This Row],[Total ]])</f>
        <v>0</v>
      </c>
      <c r="K25" s="37"/>
      <c r="L25" s="37"/>
      <c r="M25" s="37"/>
      <c r="N25" s="37"/>
      <c r="O25" s="37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9" s="40" customFormat="1" ht="12" customHeight="1" x14ac:dyDescent="0.25">
      <c r="A26" s="37"/>
      <c r="B26" s="112"/>
      <c r="C26" s="39"/>
      <c r="D26" s="112"/>
      <c r="E26" s="248"/>
      <c r="F26" s="64"/>
      <c r="G26" s="251">
        <f t="shared" si="0"/>
        <v>0</v>
      </c>
      <c r="H26" s="66"/>
      <c r="I26" s="252">
        <f t="shared" si="1"/>
        <v>0</v>
      </c>
      <c r="J26" s="62">
        <f>SUM(Table820[[#This Row],[Total own]]+Table820[[#This Row],[Total ]])</f>
        <v>0</v>
      </c>
      <c r="K26" s="37"/>
      <c r="L26" s="37"/>
      <c r="M26" s="37"/>
      <c r="N26" s="37"/>
      <c r="O26" s="37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9" s="40" customFormat="1" ht="12" customHeight="1" x14ac:dyDescent="0.25">
      <c r="A27" s="37"/>
      <c r="B27" s="112"/>
      <c r="C27" s="39"/>
      <c r="D27" s="112"/>
      <c r="E27" s="248"/>
      <c r="F27" s="64"/>
      <c r="G27" s="251">
        <f t="shared" si="0"/>
        <v>0</v>
      </c>
      <c r="H27" s="66"/>
      <c r="I27" s="252">
        <f t="shared" si="1"/>
        <v>0</v>
      </c>
      <c r="J27" s="62">
        <f>SUM(Table820[[#This Row],[Total own]]+Table820[[#This Row],[Total ]])</f>
        <v>0</v>
      </c>
      <c r="K27" s="37"/>
      <c r="L27" s="37"/>
      <c r="M27" s="37"/>
      <c r="N27" s="37"/>
      <c r="O27" s="37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9" s="40" customFormat="1" ht="12" customHeight="1" x14ac:dyDescent="0.25">
      <c r="A28" s="37"/>
      <c r="B28" s="112"/>
      <c r="C28" s="39"/>
      <c r="D28" s="112"/>
      <c r="E28" s="248"/>
      <c r="F28" s="64"/>
      <c r="G28" s="251">
        <f t="shared" si="0"/>
        <v>0</v>
      </c>
      <c r="H28" s="66"/>
      <c r="I28" s="252">
        <f t="shared" si="1"/>
        <v>0</v>
      </c>
      <c r="J28" s="62">
        <f>SUM(Table820[[#This Row],[Total own]]+Table820[[#This Row],[Total ]])</f>
        <v>0</v>
      </c>
      <c r="K28" s="37"/>
      <c r="L28" s="37"/>
      <c r="M28" s="37"/>
      <c r="N28" s="37"/>
      <c r="O28" s="37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9" s="40" customFormat="1" ht="12" customHeight="1" x14ac:dyDescent="0.25">
      <c r="A29" s="37"/>
      <c r="B29" s="112"/>
      <c r="C29" s="39"/>
      <c r="D29" s="112"/>
      <c r="E29" s="248"/>
      <c r="F29" s="64"/>
      <c r="G29" s="251">
        <f t="shared" si="0"/>
        <v>0</v>
      </c>
      <c r="H29" s="66"/>
      <c r="I29" s="252">
        <f t="shared" si="1"/>
        <v>0</v>
      </c>
      <c r="J29" s="62">
        <f>SUM(Table820[[#This Row],[Total own]]+Table820[[#This Row],[Total ]])</f>
        <v>0</v>
      </c>
      <c r="K29" s="37"/>
      <c r="L29" s="37"/>
      <c r="M29" s="37"/>
      <c r="N29" s="37"/>
      <c r="O29" s="37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9" s="40" customFormat="1" ht="12" customHeight="1" x14ac:dyDescent="0.25">
      <c r="A30" s="37"/>
      <c r="B30" s="69"/>
      <c r="C30" s="39"/>
      <c r="D30" s="70"/>
      <c r="E30" s="71"/>
      <c r="F30" s="64"/>
      <c r="G30" s="251">
        <f t="shared" si="0"/>
        <v>0</v>
      </c>
      <c r="H30" s="66"/>
      <c r="I30" s="252">
        <f t="shared" si="1"/>
        <v>0</v>
      </c>
      <c r="J30" s="62">
        <f>SUM(Table820[[#This Row],[Total own]]+Table820[[#This Row],[Total ]])</f>
        <v>0</v>
      </c>
      <c r="K30" s="37"/>
      <c r="L30" s="37"/>
      <c r="M30" s="37"/>
      <c r="N30" s="37"/>
      <c r="O30" s="37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9" s="40" customFormat="1" ht="12" customHeight="1" x14ac:dyDescent="0.25">
      <c r="A31" s="37"/>
      <c r="B31" s="69"/>
      <c r="C31" s="39"/>
      <c r="D31" s="70"/>
      <c r="E31" s="71"/>
      <c r="F31" s="64"/>
      <c r="G31" s="251">
        <f t="shared" si="0"/>
        <v>0</v>
      </c>
      <c r="H31" s="66"/>
      <c r="I31" s="252">
        <f t="shared" si="1"/>
        <v>0</v>
      </c>
      <c r="J31" s="62">
        <f>SUM(Table820[[#This Row],[Total own]]+Table820[[#This Row],[Total ]])</f>
        <v>0</v>
      </c>
      <c r="K31" s="37"/>
      <c r="L31" s="37"/>
      <c r="M31" s="37"/>
      <c r="N31" s="37"/>
      <c r="O31" s="37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9" s="40" customFormat="1" ht="12" customHeight="1" x14ac:dyDescent="0.25">
      <c r="A32" s="37"/>
      <c r="B32" s="69"/>
      <c r="C32" s="39"/>
      <c r="D32" s="70"/>
      <c r="E32" s="71"/>
      <c r="F32" s="64"/>
      <c r="G32" s="251">
        <f t="shared" si="0"/>
        <v>0</v>
      </c>
      <c r="H32" s="66"/>
      <c r="I32" s="252">
        <f t="shared" si="1"/>
        <v>0</v>
      </c>
      <c r="J32" s="62">
        <f>SUM(Table820[[#This Row],[Total own]]+Table820[[#This Row],[Total ]])</f>
        <v>0</v>
      </c>
      <c r="K32" s="37"/>
      <c r="L32" s="37"/>
      <c r="M32" s="37"/>
      <c r="N32" s="37"/>
      <c r="O32" s="37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9" s="40" customFormat="1" ht="12" customHeight="1" x14ac:dyDescent="0.25">
      <c r="A33" s="37"/>
      <c r="B33" s="112"/>
      <c r="C33" s="39"/>
      <c r="D33" s="70"/>
      <c r="E33" s="71"/>
      <c r="F33" s="64"/>
      <c r="G33" s="249">
        <f t="shared" si="0"/>
        <v>0</v>
      </c>
      <c r="H33" s="66"/>
      <c r="I33" s="252">
        <f t="shared" si="1"/>
        <v>0</v>
      </c>
      <c r="J33" s="62">
        <f>SUM(Table820[[#This Row],[Total own]]+Table820[[#This Row],[Total ]])</f>
        <v>0</v>
      </c>
      <c r="K33" s="37"/>
      <c r="L33" s="37"/>
      <c r="M33" s="37"/>
      <c r="N33" s="37"/>
      <c r="O33" s="37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9" s="40" customFormat="1" ht="12" customHeight="1" x14ac:dyDescent="0.25">
      <c r="A34" s="37"/>
      <c r="B34" s="69"/>
      <c r="C34" s="39"/>
      <c r="D34" s="70"/>
      <c r="E34" s="71"/>
      <c r="F34" s="64"/>
      <c r="G34" s="251">
        <f t="shared" si="0"/>
        <v>0</v>
      </c>
      <c r="H34" s="66"/>
      <c r="I34" s="252">
        <f t="shared" si="1"/>
        <v>0</v>
      </c>
      <c r="J34" s="62">
        <f>SUM(Table820[[#This Row],[Total own]]+Table820[[#This Row],[Total ]])</f>
        <v>0</v>
      </c>
      <c r="K34" s="37"/>
      <c r="L34" s="37"/>
      <c r="M34" s="37"/>
      <c r="N34" s="37"/>
      <c r="O34" s="37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9" s="40" customFormat="1" ht="12" customHeight="1" x14ac:dyDescent="0.25">
      <c r="A35" s="37"/>
      <c r="B35" s="69"/>
      <c r="C35" s="39"/>
      <c r="D35" s="70"/>
      <c r="E35" s="71"/>
      <c r="F35" s="64"/>
      <c r="G35" s="251">
        <f t="shared" si="0"/>
        <v>0</v>
      </c>
      <c r="H35" s="66"/>
      <c r="I35" s="252">
        <f t="shared" si="1"/>
        <v>0</v>
      </c>
      <c r="J35" s="62">
        <f>SUM(Table820[[#This Row],[Total own]]+Table820[[#This Row],[Total ]])</f>
        <v>0</v>
      </c>
      <c r="K35" s="37"/>
      <c r="L35" s="37"/>
      <c r="M35" s="37"/>
      <c r="N35" s="37"/>
      <c r="O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9" s="40" customFormat="1" ht="12" customHeight="1" x14ac:dyDescent="0.25">
      <c r="A36" s="37"/>
      <c r="B36" s="69"/>
      <c r="C36" s="39"/>
      <c r="D36" s="70"/>
      <c r="E36" s="71"/>
      <c r="F36" s="64"/>
      <c r="G36" s="251">
        <f t="shared" si="0"/>
        <v>0</v>
      </c>
      <c r="H36" s="66"/>
      <c r="I36" s="252">
        <f t="shared" si="1"/>
        <v>0</v>
      </c>
      <c r="J36" s="62">
        <f>SUM(Table820[[#This Row],[Total own]]+Table820[[#This Row],[Total ]])</f>
        <v>0</v>
      </c>
      <c r="K36" s="37"/>
      <c r="L36" s="37"/>
      <c r="M36" s="37"/>
      <c r="N36" s="37"/>
      <c r="O36" s="37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9" s="40" customFormat="1" ht="12" customHeight="1" x14ac:dyDescent="0.25">
      <c r="A37" s="37"/>
      <c r="B37" s="112"/>
      <c r="C37" s="39"/>
      <c r="D37" s="70"/>
      <c r="E37" s="71"/>
      <c r="F37" s="64"/>
      <c r="G37" s="249">
        <f t="shared" si="0"/>
        <v>0</v>
      </c>
      <c r="H37" s="66"/>
      <c r="I37" s="252">
        <f t="shared" si="1"/>
        <v>0</v>
      </c>
      <c r="J37" s="62">
        <f>SUM(Table820[[#This Row],[Total own]]+Table820[[#This Row],[Total ]])</f>
        <v>0</v>
      </c>
      <c r="K37" s="37"/>
      <c r="L37" s="37"/>
      <c r="M37" s="37"/>
      <c r="N37" s="37"/>
      <c r="O37" s="37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9" s="40" customFormat="1" ht="12" customHeight="1" x14ac:dyDescent="0.25">
      <c r="A38" s="37"/>
      <c r="B38" s="112"/>
      <c r="C38" s="39"/>
      <c r="D38" s="159"/>
      <c r="E38" s="71"/>
      <c r="F38" s="64"/>
      <c r="G38" s="249">
        <f t="shared" si="0"/>
        <v>0</v>
      </c>
      <c r="H38" s="66"/>
      <c r="I38" s="252">
        <f t="shared" si="1"/>
        <v>0</v>
      </c>
      <c r="J38" s="62">
        <f>SUM(Table820[[#This Row],[Total own]]+Table820[[#This Row],[Total ]])</f>
        <v>0</v>
      </c>
      <c r="K38" s="37"/>
      <c r="L38" s="37"/>
      <c r="M38" s="37"/>
      <c r="N38" s="37"/>
      <c r="O38" s="37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9" s="40" customFormat="1" ht="12" customHeight="1" x14ac:dyDescent="0.25">
      <c r="A39" s="37"/>
      <c r="B39" s="112"/>
      <c r="C39" s="39"/>
      <c r="D39" s="159"/>
      <c r="E39" s="71"/>
      <c r="F39" s="64"/>
      <c r="G39" s="249">
        <f t="shared" si="0"/>
        <v>0</v>
      </c>
      <c r="H39" s="66"/>
      <c r="I39" s="252">
        <f t="shared" si="1"/>
        <v>0</v>
      </c>
      <c r="J39" s="62">
        <f>SUM(Table820[[#This Row],[Total own]]+Table820[[#This Row],[Total ]])</f>
        <v>0</v>
      </c>
      <c r="K39" s="37"/>
      <c r="L39" s="37"/>
      <c r="M39" s="37"/>
      <c r="N39" s="37"/>
      <c r="O39" s="37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9" s="40" customFormat="1" ht="12" customHeight="1" thickBot="1" x14ac:dyDescent="0.3">
      <c r="A40" s="37"/>
      <c r="B40" s="195" t="s">
        <v>9</v>
      </c>
      <c r="C40" s="195"/>
      <c r="D40" s="168"/>
      <c r="E40" s="270"/>
      <c r="F40" s="271">
        <f>SUM(F23:F39)</f>
        <v>0</v>
      </c>
      <c r="G40" s="272">
        <f>SUM(G23:G39)</f>
        <v>0</v>
      </c>
      <c r="H40" s="273">
        <f>SUM(H23:H39)</f>
        <v>0</v>
      </c>
      <c r="I40" s="274">
        <f>SUM(I23:I39)</f>
        <v>0</v>
      </c>
      <c r="J40" s="80">
        <f>SUBTOTAL(109,Table820[Column1])</f>
        <v>0</v>
      </c>
      <c r="K40" s="37"/>
      <c r="L40" s="37"/>
      <c r="M40" s="37"/>
      <c r="N40" s="37"/>
      <c r="O40" s="37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</row>
    <row r="41" spans="1:39" s="91" customFormat="1" ht="12" customHeight="1" x14ac:dyDescent="0.25">
      <c r="A41" s="81"/>
      <c r="B41" s="82"/>
      <c r="C41" s="82"/>
      <c r="D41" s="83"/>
      <c r="E41" s="84"/>
      <c r="F41" s="85" t="s">
        <v>10</v>
      </c>
      <c r="G41" s="86"/>
      <c r="H41" s="87"/>
      <c r="I41" s="88"/>
      <c r="J41" s="37"/>
      <c r="K41" s="89"/>
      <c r="L41" s="81"/>
      <c r="M41" s="81"/>
      <c r="N41" s="81"/>
      <c r="O41" s="81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</row>
    <row r="42" spans="1:39" s="91" customFormat="1" ht="12" customHeight="1" x14ac:dyDescent="0.25">
      <c r="A42" s="81"/>
      <c r="B42" s="37"/>
      <c r="C42" s="37"/>
      <c r="D42" s="37"/>
      <c r="E42" s="92"/>
      <c r="F42" s="37"/>
      <c r="G42" s="37"/>
      <c r="H42" s="37"/>
      <c r="I42" s="37"/>
      <c r="J42" s="37"/>
      <c r="K42" s="81"/>
      <c r="L42" s="81"/>
      <c r="M42" s="81"/>
      <c r="N42" s="81"/>
      <c r="O42" s="81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</row>
    <row r="43" spans="1:39" s="91" customFormat="1" ht="12" customHeight="1" x14ac:dyDescent="0.25">
      <c r="A43" s="81"/>
      <c r="B43" s="82" t="s">
        <v>11</v>
      </c>
      <c r="C43" s="37"/>
      <c r="D43" s="37"/>
      <c r="E43" s="37"/>
      <c r="F43" s="37"/>
      <c r="G43" s="37"/>
      <c r="H43" s="37"/>
      <c r="I43" s="37"/>
      <c r="J43" s="93"/>
      <c r="K43" s="81"/>
      <c r="L43" s="81"/>
      <c r="M43" s="81"/>
      <c r="N43" s="81"/>
      <c r="O43" s="81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</row>
    <row r="44" spans="1:39" s="91" customFormat="1" ht="12" customHeight="1" x14ac:dyDescent="0.25">
      <c r="A44" s="81"/>
      <c r="B44" s="94" t="s">
        <v>5</v>
      </c>
      <c r="C44" s="95" t="s">
        <v>7</v>
      </c>
      <c r="D44" s="96" t="s">
        <v>16</v>
      </c>
      <c r="E44" s="196" t="s">
        <v>63</v>
      </c>
      <c r="F44" s="268" t="s">
        <v>33</v>
      </c>
      <c r="G44" s="99"/>
      <c r="H44" s="99"/>
      <c r="I44" s="99"/>
      <c r="J44" s="100"/>
      <c r="K44" s="81"/>
      <c r="L44" s="81"/>
      <c r="M44" s="81"/>
      <c r="N44" s="81"/>
      <c r="O44" s="81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</row>
    <row r="45" spans="1:39" s="91" customFormat="1" ht="12" customHeight="1" x14ac:dyDescent="0.25">
      <c r="A45" s="81"/>
      <c r="B45" s="247"/>
      <c r="C45" s="253"/>
      <c r="D45" s="102"/>
      <c r="E45" s="103">
        <f>Table316[[#This Row],[Total ]]-Table316[[#This Row],[Own financing]]</f>
        <v>0</v>
      </c>
      <c r="F45" s="104"/>
      <c r="G45" s="104"/>
      <c r="H45" s="104"/>
      <c r="I45" s="104"/>
      <c r="J45" s="105"/>
      <c r="K45" s="81"/>
      <c r="L45" s="81"/>
      <c r="M45" s="81"/>
      <c r="N45" s="81"/>
      <c r="O45" s="81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</row>
    <row r="46" spans="1:39" s="91" customFormat="1" ht="12" customHeight="1" x14ac:dyDescent="0.25">
      <c r="A46" s="81"/>
      <c r="B46" s="112"/>
      <c r="C46" s="113"/>
      <c r="D46" s="102"/>
      <c r="E46" s="107">
        <f>Table316[[#This Row],[Total ]]-Table316[[#This Row],[Own financing]]</f>
        <v>0</v>
      </c>
      <c r="F46" s="53"/>
      <c r="G46" s="53"/>
      <c r="H46" s="53"/>
      <c r="I46" s="53"/>
      <c r="J46" s="108"/>
      <c r="K46" s="81"/>
      <c r="L46" s="81"/>
      <c r="M46" s="81"/>
      <c r="N46" s="81"/>
      <c r="O46" s="81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</row>
    <row r="47" spans="1:39" s="91" customFormat="1" ht="12" customHeight="1" x14ac:dyDescent="0.25">
      <c r="A47" s="81"/>
      <c r="B47" s="112"/>
      <c r="C47" s="113"/>
      <c r="D47" s="102"/>
      <c r="E47" s="107">
        <f>Table316[[#This Row],[Total ]]-Table316[[#This Row],[Own financing]]</f>
        <v>0</v>
      </c>
      <c r="F47" s="53"/>
      <c r="G47" s="53"/>
      <c r="H47" s="53"/>
      <c r="I47" s="53"/>
      <c r="J47" s="108"/>
      <c r="K47" s="81"/>
      <c r="L47" s="81"/>
      <c r="M47" s="81"/>
      <c r="N47" s="81"/>
      <c r="O47" s="81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</row>
    <row r="48" spans="1:39" s="91" customFormat="1" ht="12" customHeight="1" x14ac:dyDescent="0.25">
      <c r="A48" s="81"/>
      <c r="B48" s="112"/>
      <c r="C48" s="113"/>
      <c r="D48" s="102"/>
      <c r="E48" s="107">
        <f>Table316[[#This Row],[Total ]]-Table316[[#This Row],[Own financing]]</f>
        <v>0</v>
      </c>
      <c r="F48" s="53"/>
      <c r="G48" s="53"/>
      <c r="H48" s="53"/>
      <c r="I48" s="53"/>
      <c r="J48" s="108"/>
      <c r="K48" s="81"/>
      <c r="L48" s="81"/>
      <c r="M48" s="81"/>
      <c r="N48" s="81"/>
      <c r="O48" s="81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</row>
    <row r="49" spans="1:38" s="91" customFormat="1" ht="12" customHeight="1" x14ac:dyDescent="0.25">
      <c r="A49" s="81"/>
      <c r="B49" s="112"/>
      <c r="C49" s="113"/>
      <c r="D49" s="102"/>
      <c r="E49" s="107">
        <f>Table316[[#This Row],[Total ]]-Table316[[#This Row],[Own financing]]</f>
        <v>0</v>
      </c>
      <c r="F49" s="53"/>
      <c r="G49" s="53"/>
      <c r="H49" s="53"/>
      <c r="I49" s="53"/>
      <c r="J49" s="108"/>
      <c r="K49" s="81"/>
      <c r="L49" s="81"/>
      <c r="M49" s="81"/>
      <c r="N49" s="81"/>
      <c r="O49" s="81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</row>
    <row r="50" spans="1:38" s="91" customFormat="1" ht="12" customHeight="1" x14ac:dyDescent="0.25">
      <c r="A50" s="81"/>
      <c r="B50" s="109"/>
      <c r="C50" s="110"/>
      <c r="D50" s="102"/>
      <c r="E50" s="107">
        <f>Table316[[#This Row],[Total ]]-Table316[[#This Row],[Own financing]]</f>
        <v>0</v>
      </c>
      <c r="F50" s="53"/>
      <c r="G50" s="53"/>
      <c r="H50" s="53"/>
      <c r="I50" s="53"/>
      <c r="J50" s="108"/>
      <c r="K50" s="81"/>
      <c r="L50" s="81"/>
      <c r="M50" s="81"/>
      <c r="N50" s="81"/>
      <c r="O50" s="81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</row>
    <row r="51" spans="1:38" s="115" customFormat="1" ht="12" customHeight="1" x14ac:dyDescent="0.25">
      <c r="A51" s="111"/>
      <c r="B51" s="112"/>
      <c r="C51" s="113"/>
      <c r="D51" s="102"/>
      <c r="E51" s="107">
        <f>Table316[[#This Row],[Total ]]-Table316[[#This Row],[Own financing]]</f>
        <v>0</v>
      </c>
      <c r="F51" s="90"/>
      <c r="G51" s="90"/>
      <c r="H51" s="90"/>
      <c r="I51" s="90"/>
      <c r="J51" s="108"/>
      <c r="K51" s="111"/>
      <c r="L51" s="111"/>
      <c r="M51" s="111"/>
      <c r="N51" s="111"/>
      <c r="O51" s="111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</row>
    <row r="52" spans="1:38" s="40" customFormat="1" ht="12" customHeight="1" x14ac:dyDescent="0.25">
      <c r="A52" s="37"/>
      <c r="B52" s="112"/>
      <c r="C52" s="113"/>
      <c r="D52" s="102"/>
      <c r="E52" s="107">
        <f>Table316[[#This Row],[Total ]]-Table316[[#This Row],[Own financing]]</f>
        <v>0</v>
      </c>
      <c r="F52" s="90"/>
      <c r="G52" s="90"/>
      <c r="H52" s="90"/>
      <c r="I52" s="90"/>
      <c r="J52" s="116"/>
      <c r="K52" s="37"/>
      <c r="L52" s="37"/>
      <c r="M52" s="37"/>
      <c r="N52" s="37"/>
      <c r="O52" s="37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s="40" customFormat="1" ht="12" customHeight="1" x14ac:dyDescent="0.25">
      <c r="A53" s="37"/>
      <c r="B53" s="112"/>
      <c r="C53" s="113"/>
      <c r="D53" s="102"/>
      <c r="E53" s="107">
        <f>Table316[[#This Row],[Total ]]-Table316[[#This Row],[Own financing]]</f>
        <v>0</v>
      </c>
      <c r="F53" s="90"/>
      <c r="G53" s="90"/>
      <c r="H53" s="90"/>
      <c r="I53" s="90"/>
      <c r="J53" s="108"/>
      <c r="K53" s="37"/>
      <c r="L53" s="37"/>
      <c r="M53" s="37"/>
      <c r="N53" s="37"/>
      <c r="O53" s="37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s="54" customFormat="1" ht="12" customHeight="1" x14ac:dyDescent="0.25">
      <c r="A54" s="42"/>
      <c r="B54" s="117"/>
      <c r="C54" s="118"/>
      <c r="D54" s="102"/>
      <c r="E54" s="119">
        <f>Table316[[#This Row],[Total ]]-Table316[[#This Row],[Own financing]]</f>
        <v>0</v>
      </c>
      <c r="F54" s="120"/>
      <c r="G54" s="120"/>
      <c r="H54" s="120"/>
      <c r="I54" s="120"/>
      <c r="J54" s="121"/>
      <c r="K54" s="42"/>
      <c r="L54" s="42"/>
      <c r="M54" s="42"/>
      <c r="N54" s="42"/>
      <c r="O54" s="42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</row>
    <row r="55" spans="1:38" s="91" customFormat="1" ht="12" customHeight="1" x14ac:dyDescent="0.25">
      <c r="A55" s="81"/>
      <c r="B55" s="122" t="s">
        <v>9</v>
      </c>
      <c r="C55" s="123">
        <f>SUBTOTAL(109,Table316[[Total ]])</f>
        <v>0</v>
      </c>
      <c r="D55" s="124">
        <f>SUBTOTAL(109,Table316[Own financing])</f>
        <v>0</v>
      </c>
      <c r="E55" s="125">
        <f>SUBTOTAL(109,Table316[Applied to SRDP])</f>
        <v>0</v>
      </c>
      <c r="F55" s="126"/>
      <c r="G55" s="127"/>
      <c r="H55" s="127"/>
      <c r="I55" s="127"/>
      <c r="J55" s="128"/>
      <c r="K55" s="81"/>
      <c r="L55" s="81"/>
      <c r="M55" s="81"/>
      <c r="N55" s="81"/>
      <c r="O55" s="81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</row>
    <row r="56" spans="1:38" s="91" customFormat="1" ht="12" customHeight="1" x14ac:dyDescent="0.25">
      <c r="A56" s="81"/>
      <c r="B56" s="37"/>
      <c r="C56" s="37"/>
      <c r="D56" s="37"/>
      <c r="E56" s="37"/>
      <c r="F56" s="37"/>
      <c r="G56" s="37"/>
      <c r="H56" s="37"/>
      <c r="I56" s="37"/>
      <c r="J56" s="89"/>
      <c r="K56" s="81"/>
      <c r="L56" s="81"/>
      <c r="M56" s="81"/>
      <c r="N56" s="81"/>
      <c r="O56" s="81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</row>
    <row r="57" spans="1:38" s="91" customFormat="1" ht="12" customHeight="1" x14ac:dyDescent="0.25">
      <c r="A57" s="81"/>
      <c r="B57" s="82" t="s">
        <v>12</v>
      </c>
      <c r="C57" s="82"/>
      <c r="D57" s="129"/>
      <c r="E57" s="130"/>
      <c r="F57" s="83"/>
      <c r="G57" s="83"/>
      <c r="H57" s="131"/>
      <c r="I57" s="132"/>
      <c r="J57" s="93"/>
      <c r="K57" s="81"/>
      <c r="L57" s="81"/>
      <c r="M57" s="81"/>
      <c r="N57" s="81"/>
      <c r="O57" s="81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</row>
    <row r="58" spans="1:38" s="91" customFormat="1" ht="12" customHeight="1" x14ac:dyDescent="0.25">
      <c r="A58" s="81"/>
      <c r="B58" s="133" t="s">
        <v>5</v>
      </c>
      <c r="C58" s="95" t="s">
        <v>7</v>
      </c>
      <c r="D58" s="96" t="s">
        <v>16</v>
      </c>
      <c r="E58" s="196" t="s">
        <v>63</v>
      </c>
      <c r="F58" s="268" t="s">
        <v>33</v>
      </c>
      <c r="G58" s="99"/>
      <c r="H58" s="99"/>
      <c r="I58" s="99"/>
      <c r="J58" s="100"/>
      <c r="K58" s="81"/>
      <c r="L58" s="81"/>
      <c r="M58" s="81"/>
      <c r="N58" s="81"/>
      <c r="O58" s="81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</row>
    <row r="59" spans="1:38" s="91" customFormat="1" ht="12" customHeight="1" x14ac:dyDescent="0.25">
      <c r="A59" s="81"/>
      <c r="B59" s="109"/>
      <c r="C59" s="134"/>
      <c r="D59" s="135"/>
      <c r="E59" s="136">
        <f>Table417[[#This Row],[Total ]]-Table417[[#This Row],[Own financing]]</f>
        <v>0</v>
      </c>
      <c r="F59" s="137"/>
      <c r="G59" s="104"/>
      <c r="H59" s="104"/>
      <c r="I59" s="104"/>
      <c r="J59" s="105"/>
      <c r="K59" s="81"/>
      <c r="L59" s="81"/>
      <c r="M59" s="81"/>
      <c r="N59" s="81"/>
      <c r="O59" s="81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</row>
    <row r="60" spans="1:38" s="91" customFormat="1" ht="12" customHeight="1" x14ac:dyDescent="0.25">
      <c r="A60" s="81"/>
      <c r="B60" s="109"/>
      <c r="C60" s="138"/>
      <c r="D60" s="139"/>
      <c r="E60" s="136">
        <f>Table417[[#This Row],[Total ]]-Table417[[#This Row],[Own financing]]</f>
        <v>0</v>
      </c>
      <c r="F60" s="140"/>
      <c r="G60" s="53"/>
      <c r="H60" s="53"/>
      <c r="I60" s="53"/>
      <c r="J60" s="108"/>
      <c r="K60" s="81"/>
      <c r="L60" s="81"/>
      <c r="M60" s="81"/>
      <c r="N60" s="81"/>
      <c r="O60" s="81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</row>
    <row r="61" spans="1:38" s="91" customFormat="1" ht="12" customHeight="1" x14ac:dyDescent="0.25">
      <c r="A61" s="81"/>
      <c r="B61" s="109"/>
      <c r="C61" s="221"/>
      <c r="D61" s="139"/>
      <c r="E61" s="107"/>
      <c r="F61" s="140"/>
      <c r="G61" s="53"/>
      <c r="H61" s="53"/>
      <c r="I61" s="53"/>
      <c r="J61" s="108"/>
      <c r="K61" s="81"/>
      <c r="L61" s="81"/>
      <c r="M61" s="81"/>
      <c r="N61" s="81"/>
      <c r="O61" s="81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</row>
    <row r="62" spans="1:38" s="91" customFormat="1" ht="12" customHeight="1" x14ac:dyDescent="0.25">
      <c r="A62" s="81"/>
      <c r="B62" s="109"/>
      <c r="C62" s="138"/>
      <c r="D62" s="139"/>
      <c r="E62" s="136">
        <f>Table417[[#This Row],[Total ]]-Table417[[#This Row],[Own financing]]</f>
        <v>0</v>
      </c>
      <c r="F62" s="140"/>
      <c r="G62" s="53"/>
      <c r="H62" s="53"/>
      <c r="I62" s="53"/>
      <c r="J62" s="108"/>
      <c r="K62" s="81"/>
      <c r="L62" s="81"/>
      <c r="M62" s="81"/>
      <c r="N62" s="81"/>
      <c r="O62" s="81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</row>
    <row r="63" spans="1:38" s="91" customFormat="1" ht="12" customHeight="1" x14ac:dyDescent="0.25">
      <c r="A63" s="81"/>
      <c r="B63" s="109"/>
      <c r="C63" s="138"/>
      <c r="D63" s="139"/>
      <c r="E63" s="136">
        <f>Table417[[#This Row],[Total ]]-Table417[[#This Row],[Own financing]]</f>
        <v>0</v>
      </c>
      <c r="F63" s="140"/>
      <c r="G63" s="53"/>
      <c r="H63" s="53"/>
      <c r="I63" s="53"/>
      <c r="J63" s="108"/>
      <c r="K63" s="81"/>
      <c r="L63" s="81"/>
      <c r="M63" s="81"/>
      <c r="N63" s="81"/>
      <c r="O63" s="81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</row>
    <row r="64" spans="1:38" s="40" customFormat="1" ht="12" customHeight="1" x14ac:dyDescent="0.25">
      <c r="A64" s="37"/>
      <c r="B64" s="122" t="s">
        <v>9</v>
      </c>
      <c r="C64" s="123">
        <f>SUBTOTAL(109,Table417[[Total ]])</f>
        <v>0</v>
      </c>
      <c r="D64" s="124">
        <f>SUBTOTAL(109,Table417[Own financing])</f>
        <v>0</v>
      </c>
      <c r="E64" s="144">
        <f>SUBTOTAL(109,Table417[Applied to SRDP])</f>
        <v>0</v>
      </c>
      <c r="F64" s="98"/>
      <c r="G64" s="145"/>
      <c r="H64" s="145"/>
      <c r="I64" s="145"/>
      <c r="J64" s="146"/>
      <c r="K64" s="37"/>
      <c r="L64" s="37"/>
      <c r="M64" s="37"/>
      <c r="N64" s="37"/>
      <c r="O64" s="37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</row>
    <row r="65" spans="1:38" s="40" customFormat="1" ht="12" customHeight="1" x14ac:dyDescent="0.25">
      <c r="A65" s="37"/>
      <c r="B65" s="111"/>
      <c r="C65" s="214"/>
      <c r="D65" s="215"/>
      <c r="E65" s="175"/>
      <c r="F65" s="254"/>
      <c r="G65" s="37"/>
      <c r="H65" s="37"/>
      <c r="I65" s="37"/>
      <c r="J65" s="255"/>
      <c r="K65" s="37"/>
      <c r="L65" s="37"/>
      <c r="M65" s="37"/>
      <c r="N65" s="37"/>
      <c r="O65" s="37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</row>
    <row r="66" spans="1:38" s="40" customFormat="1" ht="12" customHeight="1" x14ac:dyDescent="0.25">
      <c r="A66" s="37"/>
      <c r="B66" s="82" t="s">
        <v>13</v>
      </c>
      <c r="C66" s="82"/>
      <c r="D66" s="82"/>
      <c r="E66" s="130"/>
      <c r="F66" s="82"/>
      <c r="G66" s="82"/>
      <c r="H66" s="82"/>
      <c r="I66" s="82"/>
      <c r="J66" s="37"/>
      <c r="K66" s="37"/>
      <c r="L66" s="37"/>
      <c r="M66" s="37"/>
      <c r="N66" s="37"/>
      <c r="O66" s="37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</row>
    <row r="67" spans="1:38" s="40" customFormat="1" ht="12" customHeight="1" x14ac:dyDescent="0.25">
      <c r="A67" s="37"/>
      <c r="B67" s="168" t="s">
        <v>5</v>
      </c>
      <c r="C67" s="95" t="s">
        <v>7</v>
      </c>
      <c r="D67" s="96" t="s">
        <v>16</v>
      </c>
      <c r="E67" s="196" t="s">
        <v>63</v>
      </c>
      <c r="F67" s="268" t="s">
        <v>33</v>
      </c>
      <c r="G67" s="99"/>
      <c r="H67" s="99"/>
      <c r="I67" s="99"/>
      <c r="J67" s="100"/>
      <c r="K67" s="37"/>
      <c r="L67" s="37"/>
      <c r="M67" s="37"/>
      <c r="N67" s="37"/>
      <c r="O67" s="3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</row>
    <row r="68" spans="1:38" s="165" customFormat="1" ht="12" customHeight="1" x14ac:dyDescent="0.25">
      <c r="A68" s="83"/>
      <c r="B68" s="69"/>
      <c r="C68" s="169"/>
      <c r="D68" s="135"/>
      <c r="E68" s="136">
        <f>Table919[[#This Row],[Total ]]-Table919[[#This Row],[Own financing]]</f>
        <v>0</v>
      </c>
      <c r="F68" s="155"/>
      <c r="G68" s="156"/>
      <c r="H68" s="156"/>
      <c r="I68" s="156"/>
      <c r="J68" s="157"/>
      <c r="K68" s="83"/>
      <c r="L68" s="83"/>
      <c r="M68" s="83"/>
      <c r="N68" s="83"/>
      <c r="O68" s="83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</row>
    <row r="69" spans="1:38" s="165" customFormat="1" ht="12" customHeight="1" x14ac:dyDescent="0.25">
      <c r="A69" s="83"/>
      <c r="B69" s="69"/>
      <c r="C69" s="169"/>
      <c r="D69" s="139"/>
      <c r="E69" s="136">
        <f>Table919[[#This Row],[Total ]]-Table919[[#This Row],[Own financing]]</f>
        <v>0</v>
      </c>
      <c r="F69" s="154"/>
      <c r="G69" s="222"/>
      <c r="H69" s="222"/>
      <c r="I69" s="222"/>
      <c r="J69" s="223"/>
      <c r="K69" s="83"/>
      <c r="L69" s="83"/>
      <c r="M69" s="83"/>
      <c r="N69" s="83"/>
      <c r="O69" s="83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</row>
    <row r="70" spans="1:38" s="40" customFormat="1" ht="12" customHeight="1" x14ac:dyDescent="0.25">
      <c r="A70" s="37"/>
      <c r="B70" s="69"/>
      <c r="C70" s="169"/>
      <c r="D70" s="139"/>
      <c r="E70" s="136">
        <f>Table919[[#This Row],[Total ]]-Table919[[#This Row],[Own financing]]</f>
        <v>0</v>
      </c>
      <c r="F70" s="158"/>
      <c r="G70" s="39"/>
      <c r="H70" s="39"/>
      <c r="I70" s="39"/>
      <c r="J70" s="160"/>
      <c r="K70" s="37"/>
      <c r="L70" s="37"/>
      <c r="M70" s="37"/>
      <c r="N70" s="37"/>
      <c r="O70" s="37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</row>
    <row r="71" spans="1:38" s="40" customFormat="1" ht="12" customHeight="1" x14ac:dyDescent="0.25">
      <c r="A71" s="37"/>
      <c r="B71" s="69"/>
      <c r="C71" s="169"/>
      <c r="D71" s="139"/>
      <c r="E71" s="136">
        <f>Table919[[#This Row],[Total ]]-Table919[[#This Row],[Own financing]]</f>
        <v>0</v>
      </c>
      <c r="F71" s="158"/>
      <c r="G71" s="39"/>
      <c r="H71" s="39"/>
      <c r="I71" s="39"/>
      <c r="J71" s="160"/>
      <c r="K71" s="37"/>
      <c r="L71" s="37"/>
      <c r="M71" s="37"/>
      <c r="N71" s="37"/>
      <c r="O71" s="37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</row>
    <row r="72" spans="1:38" s="40" customFormat="1" ht="12" customHeight="1" x14ac:dyDescent="0.25">
      <c r="A72" s="37"/>
      <c r="B72" s="69"/>
      <c r="C72" s="169"/>
      <c r="D72" s="143"/>
      <c r="E72" s="136">
        <f>Table919[[#This Row],[Total ]]-Table919[[#This Row],[Own financing]]</f>
        <v>0</v>
      </c>
      <c r="F72" s="170"/>
      <c r="G72" s="171"/>
      <c r="H72" s="171"/>
      <c r="I72" s="171"/>
      <c r="J72" s="172"/>
      <c r="K72" s="37"/>
      <c r="L72" s="37"/>
      <c r="M72" s="37"/>
      <c r="N72" s="37"/>
      <c r="O72" s="37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</row>
    <row r="73" spans="1:38" s="40" customFormat="1" ht="12" customHeight="1" x14ac:dyDescent="0.25">
      <c r="A73" s="37"/>
      <c r="B73" s="166" t="s">
        <v>9</v>
      </c>
      <c r="C73" s="123">
        <f>SUBTOTAL(109,Table919[[Total ]])</f>
        <v>0</v>
      </c>
      <c r="D73" s="173">
        <f>SUBTOTAL(109,Table919[Own financing])</f>
        <v>0</v>
      </c>
      <c r="E73" s="174">
        <f>SUBTOTAL(109,Table919[Applied to SRDP])</f>
        <v>0</v>
      </c>
      <c r="F73" s="166"/>
      <c r="G73" s="167"/>
      <c r="H73" s="167"/>
      <c r="I73" s="167"/>
      <c r="J73" s="153"/>
      <c r="K73" s="37"/>
      <c r="L73" s="37"/>
      <c r="M73" s="37"/>
      <c r="N73" s="37"/>
      <c r="O73" s="37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</row>
    <row r="74" spans="1:38" s="40" customFormat="1" ht="12" customHeight="1" x14ac:dyDescent="0.25">
      <c r="A74" s="37"/>
      <c r="B74" s="82"/>
      <c r="C74" s="175"/>
      <c r="D74" s="176"/>
      <c r="E74" s="177"/>
      <c r="F74" s="82"/>
      <c r="G74" s="82"/>
      <c r="H74" s="82"/>
      <c r="I74" s="82"/>
      <c r="J74" s="37"/>
      <c r="K74" s="37"/>
      <c r="L74" s="37"/>
      <c r="M74" s="37"/>
      <c r="N74" s="37"/>
      <c r="O74" s="37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</row>
    <row r="75" spans="1:38" s="40" customFormat="1" ht="12" customHeight="1" x14ac:dyDescent="0.25">
      <c r="A75" s="37"/>
      <c r="B75" s="82" t="s">
        <v>14</v>
      </c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</row>
    <row r="76" spans="1:38" s="40" customFormat="1" ht="12" customHeight="1" x14ac:dyDescent="0.25">
      <c r="A76" s="37"/>
      <c r="B76" s="168" t="s">
        <v>5</v>
      </c>
      <c r="C76" s="95" t="s">
        <v>7</v>
      </c>
      <c r="D76" s="96" t="s">
        <v>16</v>
      </c>
      <c r="E76" s="196" t="s">
        <v>63</v>
      </c>
      <c r="F76" s="268" t="s">
        <v>33</v>
      </c>
      <c r="G76" s="99"/>
      <c r="H76" s="99"/>
      <c r="I76" s="99"/>
      <c r="J76" s="100"/>
      <c r="K76" s="37"/>
      <c r="L76" s="37"/>
      <c r="M76" s="37"/>
      <c r="N76" s="37"/>
      <c r="O76" s="37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</row>
    <row r="77" spans="1:38" s="142" customFormat="1" ht="12" customHeight="1" x14ac:dyDescent="0.25">
      <c r="A77" s="82"/>
      <c r="B77" s="158"/>
      <c r="C77" s="178"/>
      <c r="D77" s="179"/>
      <c r="E77" s="103">
        <f>Table718[[#This Row],[Total ]]-Table718[[#This Row],[Own financing]]</f>
        <v>0</v>
      </c>
      <c r="F77" s="156"/>
      <c r="G77" s="156"/>
      <c r="H77" s="156"/>
      <c r="I77" s="156"/>
      <c r="J77" s="157"/>
      <c r="K77" s="82"/>
      <c r="L77" s="82"/>
      <c r="M77" s="82"/>
      <c r="N77" s="82"/>
      <c r="O77" s="82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</row>
    <row r="78" spans="1:38" s="40" customFormat="1" ht="12" customHeight="1" x14ac:dyDescent="0.25">
      <c r="A78" s="37"/>
      <c r="B78" s="158"/>
      <c r="C78" s="159"/>
      <c r="D78" s="180"/>
      <c r="E78" s="107">
        <f>Table718[[#This Row],[Total ]]-Table718[[#This Row],[Own financing]]</f>
        <v>0</v>
      </c>
      <c r="F78" s="39"/>
      <c r="G78" s="39"/>
      <c r="H78" s="39"/>
      <c r="I78" s="39"/>
      <c r="J78" s="160"/>
      <c r="K78" s="37"/>
      <c r="L78" s="37"/>
      <c r="M78" s="37"/>
      <c r="N78" s="37"/>
      <c r="O78" s="37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</row>
    <row r="79" spans="1:38" s="40" customFormat="1" ht="12" customHeight="1" x14ac:dyDescent="0.25">
      <c r="A79" s="37"/>
      <c r="B79" s="69"/>
      <c r="C79" s="169"/>
      <c r="D79" s="188"/>
      <c r="E79" s="107">
        <f>Table718[[#This Row],[Total ]]-Table718[[#This Row],[Own financing]]</f>
        <v>0</v>
      </c>
      <c r="F79" s="39"/>
      <c r="G79" s="39"/>
      <c r="H79" s="39"/>
      <c r="I79" s="39"/>
      <c r="J79" s="160"/>
      <c r="K79" s="37"/>
      <c r="L79" s="37"/>
      <c r="M79" s="37"/>
      <c r="N79" s="37"/>
      <c r="O79" s="37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</row>
    <row r="80" spans="1:38" s="40" customFormat="1" ht="12" customHeight="1" x14ac:dyDescent="0.25">
      <c r="A80" s="37"/>
      <c r="B80" s="158"/>
      <c r="C80" s="159"/>
      <c r="D80" s="180"/>
      <c r="E80" s="107">
        <f>Table718[[#This Row],[Total ]]-Table718[[#This Row],[Own financing]]</f>
        <v>0</v>
      </c>
      <c r="F80" s="141"/>
      <c r="G80" s="141"/>
      <c r="H80" s="141"/>
      <c r="I80" s="141"/>
      <c r="J80" s="182"/>
      <c r="K80" s="37"/>
      <c r="L80" s="37"/>
      <c r="M80" s="37"/>
      <c r="N80" s="37"/>
      <c r="O80" s="37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3" s="40" customFormat="1" ht="12" customHeight="1" x14ac:dyDescent="0.25">
      <c r="A81" s="37"/>
      <c r="B81" s="158"/>
      <c r="C81" s="161"/>
      <c r="D81" s="180"/>
      <c r="E81" s="119">
        <f>Table718[[#This Row],[Total ]]-Table718[[#This Row],[Own financing]]</f>
        <v>0</v>
      </c>
      <c r="F81" s="163"/>
      <c r="G81" s="163"/>
      <c r="H81" s="163"/>
      <c r="I81" s="163"/>
      <c r="J81" s="183"/>
      <c r="K81" s="37"/>
      <c r="L81" s="37"/>
      <c r="M81" s="37"/>
      <c r="N81" s="37"/>
      <c r="O81" s="37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</row>
    <row r="82" spans="1:43" s="40" customFormat="1" ht="12" customHeight="1" x14ac:dyDescent="0.25">
      <c r="A82" s="37"/>
      <c r="B82" s="166" t="s">
        <v>9</v>
      </c>
      <c r="C82" s="123">
        <f>SUBTOTAL(109,Table718[[Total ]])</f>
        <v>0</v>
      </c>
      <c r="D82" s="184">
        <f>SUBTOTAL(109,Table718[Own financing])</f>
        <v>0</v>
      </c>
      <c r="E82" s="185">
        <f>SUBTOTAL(109,Table718[Applied to SRDP])</f>
        <v>0</v>
      </c>
      <c r="F82" s="166"/>
      <c r="G82" s="167"/>
      <c r="H82" s="167"/>
      <c r="I82" s="167"/>
      <c r="J82" s="153"/>
      <c r="K82" s="37"/>
      <c r="L82" s="37"/>
      <c r="M82" s="37"/>
      <c r="N82" s="37"/>
      <c r="O82" s="37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</row>
    <row r="83" spans="1:43" s="40" customFormat="1" ht="12" customHeight="1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</row>
    <row r="84" spans="1:43" s="40" customFormat="1" ht="12" customHeight="1" x14ac:dyDescent="0.25">
      <c r="A84" s="37"/>
      <c r="B84" s="82" t="s">
        <v>36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</row>
    <row r="85" spans="1:43" s="40" customFormat="1" ht="12" customHeight="1" x14ac:dyDescent="0.25">
      <c r="A85" s="37"/>
      <c r="B85" s="168" t="s">
        <v>5</v>
      </c>
      <c r="C85" s="95" t="s">
        <v>7</v>
      </c>
      <c r="D85" s="96" t="s">
        <v>16</v>
      </c>
      <c r="E85" s="196" t="s">
        <v>63</v>
      </c>
      <c r="F85" s="268" t="s">
        <v>33</v>
      </c>
      <c r="G85" s="99"/>
      <c r="H85" s="99"/>
      <c r="I85" s="99"/>
      <c r="J85" s="100"/>
      <c r="K85" s="37"/>
      <c r="L85" s="37"/>
      <c r="M85" s="37"/>
      <c r="N85" s="37"/>
      <c r="O85" s="37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</row>
    <row r="86" spans="1:43" s="142" customFormat="1" ht="12" customHeight="1" x14ac:dyDescent="0.25">
      <c r="A86" s="82"/>
      <c r="B86" s="158"/>
      <c r="C86" s="178"/>
      <c r="D86" s="179"/>
      <c r="E86" s="103">
        <f>Table7322[[#This Row],[Total ]]-Table7322[[#This Row],[Own financing]]</f>
        <v>0</v>
      </c>
      <c r="F86" s="155"/>
      <c r="G86" s="156"/>
      <c r="H86" s="156"/>
      <c r="I86" s="156"/>
      <c r="J86" s="157"/>
      <c r="K86" s="82"/>
      <c r="L86" s="82"/>
      <c r="M86" s="82"/>
      <c r="N86" s="82"/>
      <c r="O86" s="82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</row>
    <row r="87" spans="1:43" s="40" customFormat="1" ht="12" customHeight="1" x14ac:dyDescent="0.25">
      <c r="A87" s="37"/>
      <c r="B87" s="158"/>
      <c r="C87" s="159"/>
      <c r="D87" s="180"/>
      <c r="E87" s="107">
        <f>Table7322[[#This Row],[Total ]]-Table7322[[#This Row],[Own financing]]</f>
        <v>0</v>
      </c>
      <c r="F87" s="158"/>
      <c r="G87" s="39"/>
      <c r="H87" s="39"/>
      <c r="I87" s="39"/>
      <c r="J87" s="160"/>
      <c r="K87" s="37"/>
      <c r="L87" s="37"/>
      <c r="M87" s="37"/>
      <c r="N87" s="37"/>
      <c r="O87" s="37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</row>
    <row r="88" spans="1:43" s="40" customFormat="1" ht="12" customHeight="1" x14ac:dyDescent="0.25">
      <c r="A88" s="37"/>
      <c r="B88" s="69"/>
      <c r="C88" s="169"/>
      <c r="D88" s="224"/>
      <c r="E88" s="107">
        <f>Table7322[[#This Row],[Total ]]-Table7322[[#This Row],[Own financing]]</f>
        <v>0</v>
      </c>
      <c r="F88" s="158"/>
      <c r="G88" s="39"/>
      <c r="H88" s="39"/>
      <c r="I88" s="39"/>
      <c r="J88" s="160"/>
      <c r="K88" s="37"/>
      <c r="L88" s="37"/>
      <c r="M88" s="37"/>
      <c r="N88" s="37"/>
      <c r="O88" s="37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</row>
    <row r="89" spans="1:43" s="40" customFormat="1" ht="12" customHeight="1" x14ac:dyDescent="0.25">
      <c r="A89" s="37"/>
      <c r="B89" s="158"/>
      <c r="C89" s="159"/>
      <c r="D89" s="180"/>
      <c r="E89" s="107">
        <f>Table7322[[#This Row],[Total ]]-Table7322[[#This Row],[Own financing]]</f>
        <v>0</v>
      </c>
      <c r="F89" s="181"/>
      <c r="G89" s="141"/>
      <c r="H89" s="141"/>
      <c r="I89" s="141"/>
      <c r="J89" s="182"/>
      <c r="K89" s="37"/>
      <c r="L89" s="37"/>
      <c r="M89" s="37"/>
      <c r="N89" s="37"/>
      <c r="O89" s="37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</row>
    <row r="90" spans="1:43" s="40" customFormat="1" ht="12" customHeight="1" x14ac:dyDescent="0.25">
      <c r="A90" s="37"/>
      <c r="B90" s="158"/>
      <c r="C90" s="161"/>
      <c r="D90" s="180"/>
      <c r="E90" s="119">
        <f>Table7322[[#This Row],[Total ]]-Table7322[[#This Row],[Own financing]]</f>
        <v>0</v>
      </c>
      <c r="F90" s="162"/>
      <c r="G90" s="163"/>
      <c r="H90" s="163"/>
      <c r="I90" s="163"/>
      <c r="J90" s="183"/>
      <c r="K90" s="37"/>
      <c r="L90" s="37"/>
      <c r="M90" s="37"/>
      <c r="N90" s="37"/>
      <c r="O90" s="37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</row>
    <row r="91" spans="1:43" s="40" customFormat="1" ht="12" customHeight="1" x14ac:dyDescent="0.25">
      <c r="A91" s="37"/>
      <c r="B91" s="166" t="s">
        <v>9</v>
      </c>
      <c r="C91" s="123">
        <f>SUBTOTAL(109,Table7322[[Total ]])</f>
        <v>0</v>
      </c>
      <c r="D91" s="184">
        <f>SUBTOTAL(109,Table7322[Own financing])</f>
        <v>0</v>
      </c>
      <c r="E91" s="185">
        <f>SUBTOTAL(109,Table7322[Applied to SRDP])</f>
        <v>0</v>
      </c>
      <c r="F91" s="166"/>
      <c r="G91" s="167"/>
      <c r="H91" s="167"/>
      <c r="I91" s="167"/>
      <c r="J91" s="153"/>
      <c r="K91" s="37"/>
      <c r="L91" s="37"/>
      <c r="M91" s="37"/>
      <c r="N91" s="37"/>
      <c r="O91" s="37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43" s="39" customFormat="1" ht="12" customHeight="1" x14ac:dyDescent="0.25">
      <c r="A92" s="37"/>
      <c r="B92" s="82"/>
      <c r="C92" s="214"/>
      <c r="D92" s="215"/>
      <c r="E92" s="175"/>
      <c r="F92" s="82"/>
      <c r="G92" s="82"/>
      <c r="H92" s="82"/>
      <c r="I92" s="82"/>
      <c r="J92" s="37"/>
      <c r="O92" s="37"/>
    </row>
    <row r="93" spans="1:43" s="40" customFormat="1" ht="12" customHeight="1" thickBot="1" x14ac:dyDescent="0.3">
      <c r="A93" s="37"/>
      <c r="B93" s="82"/>
      <c r="C93" s="214"/>
      <c r="D93" s="215"/>
      <c r="E93" s="175"/>
      <c r="F93" s="82"/>
      <c r="G93" s="82"/>
      <c r="H93" s="82"/>
      <c r="I93" s="82"/>
      <c r="J93" s="37"/>
      <c r="K93" s="39"/>
      <c r="L93" s="39"/>
      <c r="M93" s="39"/>
      <c r="N93" s="39"/>
      <c r="O93" s="37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</row>
    <row r="94" spans="1:43" s="40" customFormat="1" ht="12" customHeight="1" thickBot="1" x14ac:dyDescent="0.3">
      <c r="A94" s="37"/>
      <c r="B94" s="82" t="s">
        <v>41</v>
      </c>
      <c r="C94" s="311" t="s">
        <v>53</v>
      </c>
      <c r="D94" s="312"/>
      <c r="E94" s="312"/>
      <c r="F94" s="311" t="s">
        <v>40</v>
      </c>
      <c r="G94" s="312"/>
      <c r="H94" s="312"/>
      <c r="I94" s="331" t="s">
        <v>76</v>
      </c>
      <c r="J94" s="332"/>
      <c r="K94" s="39"/>
      <c r="L94" s="39"/>
      <c r="M94" s="39"/>
      <c r="N94" s="39"/>
      <c r="O94" s="37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</row>
    <row r="95" spans="1:43" s="40" customFormat="1" ht="12" customHeight="1" x14ac:dyDescent="0.25">
      <c r="A95" s="37"/>
      <c r="B95" s="166" t="s">
        <v>15</v>
      </c>
      <c r="C95" s="216" t="s">
        <v>9</v>
      </c>
      <c r="D95" s="217" t="s">
        <v>16</v>
      </c>
      <c r="E95" s="196" t="s">
        <v>63</v>
      </c>
      <c r="F95" s="219" t="s">
        <v>9</v>
      </c>
      <c r="G95" s="218" t="s">
        <v>16</v>
      </c>
      <c r="H95" s="196" t="s">
        <v>64</v>
      </c>
      <c r="I95" s="333"/>
      <c r="J95" s="334"/>
      <c r="K95" s="39"/>
      <c r="L95" s="39"/>
      <c r="M95" s="39"/>
      <c r="N95" s="39"/>
      <c r="O95" s="111"/>
      <c r="P95" s="114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</row>
    <row r="96" spans="1:43" s="40" customFormat="1" ht="12" customHeight="1" x14ac:dyDescent="0.25">
      <c r="A96" s="37"/>
      <c r="B96" s="256" t="s">
        <v>1</v>
      </c>
      <c r="C96" s="202"/>
      <c r="D96" s="257"/>
      <c r="E96" s="201">
        <f>C96-D96</f>
        <v>0</v>
      </c>
      <c r="F96" s="258">
        <f>G96+H96</f>
        <v>0</v>
      </c>
      <c r="G96" s="259">
        <f>G40</f>
        <v>0</v>
      </c>
      <c r="H96" s="230">
        <f>I40</f>
        <v>0</v>
      </c>
      <c r="I96" s="327">
        <f>E96-H96</f>
        <v>0</v>
      </c>
      <c r="J96" s="328"/>
      <c r="K96" s="39"/>
      <c r="L96" s="39"/>
      <c r="M96" s="39"/>
      <c r="N96" s="39"/>
      <c r="O96" s="129"/>
      <c r="P96" s="187"/>
      <c r="Q96" s="187"/>
      <c r="R96" s="187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</row>
    <row r="97" spans="1:43" s="40" customFormat="1" ht="12" customHeight="1" x14ac:dyDescent="0.25">
      <c r="A97" s="37"/>
      <c r="B97" s="260" t="s">
        <v>17</v>
      </c>
      <c r="C97" s="202"/>
      <c r="D97" s="224"/>
      <c r="E97" s="201">
        <f t="shared" ref="E97:E101" si="2">C97-D97</f>
        <v>0</v>
      </c>
      <c r="F97" s="261">
        <f t="shared" ref="F97:F101" si="3">G97+H97</f>
        <v>0</v>
      </c>
      <c r="G97" s="259">
        <f>D55</f>
        <v>0</v>
      </c>
      <c r="H97" s="231">
        <f>E55</f>
        <v>0</v>
      </c>
      <c r="I97" s="327">
        <f>E97-H97</f>
        <v>0</v>
      </c>
      <c r="J97" s="328"/>
      <c r="K97" s="39"/>
      <c r="L97" s="39"/>
      <c r="M97" s="39"/>
      <c r="N97" s="39"/>
      <c r="O97" s="189"/>
      <c r="P97" s="190"/>
      <c r="Q97" s="190"/>
      <c r="R97" s="190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</row>
    <row r="98" spans="1:43" s="40" customFormat="1" ht="12" customHeight="1" x14ac:dyDescent="0.25">
      <c r="A98" s="37"/>
      <c r="B98" s="260" t="s">
        <v>18</v>
      </c>
      <c r="C98" s="202"/>
      <c r="D98" s="224"/>
      <c r="E98" s="201">
        <f>C98-D98</f>
        <v>0</v>
      </c>
      <c r="F98" s="261">
        <f t="shared" si="3"/>
        <v>0</v>
      </c>
      <c r="G98" s="259">
        <f>D64</f>
        <v>0</v>
      </c>
      <c r="H98" s="231">
        <f>E64</f>
        <v>0</v>
      </c>
      <c r="I98" s="327">
        <f t="shared" ref="I98:I101" si="4">E98-H98</f>
        <v>0</v>
      </c>
      <c r="J98" s="328"/>
      <c r="K98" s="39"/>
      <c r="L98" s="39"/>
      <c r="M98" s="39"/>
      <c r="N98" s="39"/>
      <c r="O98" s="189"/>
      <c r="P98" s="190"/>
      <c r="Q98" s="190"/>
      <c r="R98" s="19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</row>
    <row r="99" spans="1:43" s="40" customFormat="1" ht="12" customHeight="1" x14ac:dyDescent="0.25">
      <c r="A99" s="37"/>
      <c r="B99" s="260" t="s">
        <v>19</v>
      </c>
      <c r="C99" s="202"/>
      <c r="D99" s="224"/>
      <c r="E99" s="201">
        <f t="shared" si="2"/>
        <v>0</v>
      </c>
      <c r="F99" s="261">
        <f t="shared" si="3"/>
        <v>0</v>
      </c>
      <c r="G99" s="259">
        <f>D73</f>
        <v>0</v>
      </c>
      <c r="H99" s="231">
        <f>E73</f>
        <v>0</v>
      </c>
      <c r="I99" s="327">
        <f t="shared" si="4"/>
        <v>0</v>
      </c>
      <c r="J99" s="328"/>
      <c r="K99" s="39"/>
      <c r="L99" s="39"/>
      <c r="M99" s="39"/>
      <c r="N99" s="39"/>
      <c r="O99" s="37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</row>
    <row r="100" spans="1:43" s="40" customFormat="1" ht="12" customHeight="1" x14ac:dyDescent="0.25">
      <c r="A100" s="37"/>
      <c r="B100" s="260" t="s">
        <v>20</v>
      </c>
      <c r="C100" s="202"/>
      <c r="D100" s="224"/>
      <c r="E100" s="201">
        <f t="shared" si="2"/>
        <v>0</v>
      </c>
      <c r="F100" s="261">
        <f t="shared" si="3"/>
        <v>0</v>
      </c>
      <c r="G100" s="259">
        <f>D82</f>
        <v>0</v>
      </c>
      <c r="H100" s="231">
        <f>E82</f>
        <v>0</v>
      </c>
      <c r="I100" s="327">
        <f t="shared" si="4"/>
        <v>0</v>
      </c>
      <c r="J100" s="328"/>
      <c r="K100" s="39"/>
      <c r="L100" s="39"/>
      <c r="M100" s="39"/>
      <c r="N100" s="39"/>
      <c r="O100" s="37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</row>
    <row r="101" spans="1:43" s="40" customFormat="1" ht="12" customHeight="1" x14ac:dyDescent="0.25">
      <c r="A101" s="37"/>
      <c r="B101" s="260" t="s">
        <v>24</v>
      </c>
      <c r="C101" s="202"/>
      <c r="D101" s="262"/>
      <c r="E101" s="201">
        <f t="shared" si="2"/>
        <v>0</v>
      </c>
      <c r="F101" s="263">
        <f t="shared" si="3"/>
        <v>0</v>
      </c>
      <c r="G101" s="259">
        <f>D91</f>
        <v>0</v>
      </c>
      <c r="H101" s="232">
        <f>E91</f>
        <v>0</v>
      </c>
      <c r="I101" s="327">
        <f t="shared" si="4"/>
        <v>0</v>
      </c>
      <c r="J101" s="328"/>
      <c r="K101" s="39"/>
      <c r="L101" s="39"/>
      <c r="M101" s="39"/>
      <c r="N101" s="39"/>
      <c r="O101" s="37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</row>
    <row r="102" spans="1:43" s="40" customFormat="1" ht="12" customHeight="1" x14ac:dyDescent="0.25">
      <c r="A102" s="37"/>
      <c r="B102" s="195" t="s">
        <v>9</v>
      </c>
      <c r="C102" s="206">
        <f t="shared" ref="C102:I102" si="5">SUM(C96:C101)</f>
        <v>0</v>
      </c>
      <c r="D102" s="124">
        <f t="shared" si="5"/>
        <v>0</v>
      </c>
      <c r="E102" s="193">
        <f t="shared" si="5"/>
        <v>0</v>
      </c>
      <c r="F102" s="220">
        <f t="shared" si="5"/>
        <v>0</v>
      </c>
      <c r="G102" s="123">
        <f t="shared" si="5"/>
        <v>0</v>
      </c>
      <c r="H102" s="269">
        <f t="shared" si="5"/>
        <v>0</v>
      </c>
      <c r="I102" s="329">
        <f t="shared" si="5"/>
        <v>0</v>
      </c>
      <c r="J102" s="330"/>
      <c r="K102" s="39"/>
      <c r="L102" s="39"/>
      <c r="M102" s="39"/>
      <c r="N102" s="39"/>
      <c r="O102" s="37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43" s="40" customFormat="1" ht="12" customHeight="1" x14ac:dyDescent="0.25">
      <c r="A103" s="37"/>
      <c r="B103" s="92" t="s">
        <v>21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</row>
    <row r="104" spans="1:43" s="40" customFormat="1" ht="12" customHeight="1" x14ac:dyDescent="0.25">
      <c r="A104" s="37"/>
      <c r="B104" s="92" t="s">
        <v>22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</row>
    <row r="105" spans="1:43" s="40" customFormat="1" ht="12" customHeight="1" x14ac:dyDescent="0.25">
      <c r="A105" s="37"/>
      <c r="B105" s="111"/>
      <c r="C105" s="313"/>
      <c r="D105" s="313"/>
      <c r="E105" s="313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</row>
    <row r="106" spans="1:43" s="40" customFormat="1" ht="12" customHeight="1" x14ac:dyDescent="0.25">
      <c r="A106" s="37"/>
      <c r="B106" s="347" t="s">
        <v>39</v>
      </c>
      <c r="C106" s="347"/>
      <c r="D106" s="347"/>
      <c r="E106" s="34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</row>
    <row r="107" spans="1:43" s="40" customFormat="1" ht="12" customHeight="1" x14ac:dyDescent="0.25">
      <c r="A107" s="37"/>
      <c r="B107" s="167" t="s">
        <v>15</v>
      </c>
      <c r="C107" s="205" t="s">
        <v>9</v>
      </c>
      <c r="D107" s="204" t="s">
        <v>16</v>
      </c>
      <c r="E107" s="196" t="s">
        <v>63</v>
      </c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</row>
    <row r="108" spans="1:43" s="40" customFormat="1" ht="12" customHeight="1" x14ac:dyDescent="0.25">
      <c r="A108" s="37"/>
      <c r="B108" s="264" t="s">
        <v>1</v>
      </c>
      <c r="C108" s="202"/>
      <c r="D108" s="186"/>
      <c r="E108" s="230">
        <f>C108+D108</f>
        <v>0</v>
      </c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</row>
    <row r="109" spans="1:43" s="40" customFormat="1" ht="12" customHeight="1" x14ac:dyDescent="0.25">
      <c r="A109" s="37"/>
      <c r="B109" s="265" t="s">
        <v>17</v>
      </c>
      <c r="C109" s="202"/>
      <c r="D109" s="188"/>
      <c r="E109" s="231">
        <f t="shared" ref="E109:E113" si="6">C109+D109</f>
        <v>0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</row>
    <row r="110" spans="1:43" s="40" customFormat="1" ht="12" customHeight="1" x14ac:dyDescent="0.25">
      <c r="A110" s="37"/>
      <c r="B110" s="265" t="s">
        <v>18</v>
      </c>
      <c r="C110" s="202"/>
      <c r="D110" s="188"/>
      <c r="E110" s="231">
        <f t="shared" si="6"/>
        <v>0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</row>
    <row r="111" spans="1:43" s="40" customFormat="1" ht="12" customHeight="1" x14ac:dyDescent="0.25">
      <c r="A111" s="37"/>
      <c r="B111" s="265" t="s">
        <v>19</v>
      </c>
      <c r="C111" s="202"/>
      <c r="D111" s="188"/>
      <c r="E111" s="231">
        <f t="shared" si="6"/>
        <v>0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</row>
    <row r="112" spans="1:43" s="40" customFormat="1" ht="12" customHeight="1" x14ac:dyDescent="0.25">
      <c r="A112" s="37"/>
      <c r="B112" s="265" t="s">
        <v>20</v>
      </c>
      <c r="C112" s="202"/>
      <c r="D112" s="188"/>
      <c r="E112" s="231">
        <f t="shared" si="6"/>
        <v>0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</row>
    <row r="113" spans="1:39" s="40" customFormat="1" ht="12" customHeight="1" x14ac:dyDescent="0.25">
      <c r="A113" s="37"/>
      <c r="B113" s="265" t="s">
        <v>24</v>
      </c>
      <c r="C113" s="202"/>
      <c r="D113" s="191"/>
      <c r="E113" s="232">
        <f t="shared" si="6"/>
        <v>0</v>
      </c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</row>
    <row r="114" spans="1:39" s="40" customFormat="1" ht="12" customHeight="1" x14ac:dyDescent="0.25">
      <c r="A114" s="37"/>
      <c r="B114" s="228" t="s">
        <v>9</v>
      </c>
      <c r="C114" s="229">
        <f>SUM(C108:C113)</f>
        <v>0</v>
      </c>
      <c r="D114" s="192">
        <f>SUM(D108:D113)</f>
        <v>0</v>
      </c>
      <c r="E114" s="236">
        <f>SUM(E108:E113)</f>
        <v>0</v>
      </c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</row>
    <row r="115" spans="1:39" s="39" customFormat="1" ht="12" customHeight="1" x14ac:dyDescent="0.25">
      <c r="A115" s="37"/>
      <c r="B115" s="82"/>
      <c r="C115" s="177"/>
      <c r="D115" s="215"/>
      <c r="E115" s="175"/>
      <c r="F115" s="37"/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1:39" ht="15" customHeight="1" x14ac:dyDescent="0.2">
      <c r="A116" s="1"/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9" s="3" customFormat="1" ht="18" customHeight="1" x14ac:dyDescent="0.2">
      <c r="A118" s="2"/>
      <c r="B118" s="2"/>
      <c r="C118" s="2"/>
      <c r="D118" s="2"/>
      <c r="E118" s="2"/>
      <c r="F118" s="1"/>
      <c r="G118" s="1"/>
      <c r="H118" s="1"/>
      <c r="I118" s="2"/>
      <c r="J118" s="2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9" x14ac:dyDescent="0.2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3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3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3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3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">
      <c r="B150" s="1"/>
      <c r="C150" s="1"/>
      <c r="D150" s="1"/>
      <c r="E150" s="1"/>
      <c r="F150" s="1"/>
      <c r="G150" s="1"/>
      <c r="H150" s="1"/>
      <c r="I150" s="1"/>
      <c r="J150" s="1"/>
    </row>
    <row r="151" spans="1:39" x14ac:dyDescent="0.2">
      <c r="B151" s="1"/>
      <c r="C151" s="1"/>
      <c r="D151" s="1"/>
      <c r="E151" s="1"/>
      <c r="F151" s="1"/>
      <c r="G151" s="1"/>
      <c r="H151" s="1"/>
      <c r="I151" s="1"/>
      <c r="J151" s="1"/>
    </row>
    <row r="152" spans="1:39" x14ac:dyDescent="0.2">
      <c r="B152" s="1"/>
      <c r="C152" s="1"/>
      <c r="D152" s="1"/>
      <c r="E152" s="1"/>
      <c r="F152" s="1"/>
      <c r="G152" s="1"/>
      <c r="H152" s="1"/>
      <c r="I152" s="1"/>
    </row>
    <row r="153" spans="1:39" x14ac:dyDescent="0.2">
      <c r="B153" s="1"/>
      <c r="C153" s="1"/>
      <c r="D153" s="1"/>
      <c r="E153" s="1"/>
      <c r="F153" s="1"/>
      <c r="G153" s="1"/>
      <c r="H153" s="1"/>
    </row>
  </sheetData>
  <mergeCells count="20">
    <mergeCell ref="C105:E105"/>
    <mergeCell ref="B106:E106"/>
    <mergeCell ref="I97:J97"/>
    <mergeCell ref="I98:J98"/>
    <mergeCell ref="I99:J99"/>
    <mergeCell ref="I100:J100"/>
    <mergeCell ref="I101:J101"/>
    <mergeCell ref="I102:J102"/>
    <mergeCell ref="I96:J96"/>
    <mergeCell ref="B3:I3"/>
    <mergeCell ref="B4:I4"/>
    <mergeCell ref="B13:J13"/>
    <mergeCell ref="B15:J15"/>
    <mergeCell ref="B17:J17"/>
    <mergeCell ref="B18:I18"/>
    <mergeCell ref="F21:G21"/>
    <mergeCell ref="H21:I21"/>
    <mergeCell ref="C94:E94"/>
    <mergeCell ref="F94:H94"/>
    <mergeCell ref="I94:J95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7161-4862-40D6-9946-CD80305B9B66}">
  <sheetPr>
    <tabColor theme="0" tint="-4.9989318521683403E-2"/>
  </sheetPr>
  <dimension ref="A1:AP84"/>
  <sheetViews>
    <sheetView tabSelected="1" zoomScaleNormal="100" workbookViewId="0">
      <selection activeCell="N34" sqref="N34"/>
    </sheetView>
  </sheetViews>
  <sheetFormatPr defaultColWidth="9.140625" defaultRowHeight="12" x14ac:dyDescent="0.2"/>
  <cols>
    <col min="1" max="1" width="3.42578125" style="285" customWidth="1"/>
    <col min="2" max="2" width="23.5703125" style="285" customWidth="1"/>
    <col min="3" max="14" width="13.42578125" style="285" customWidth="1"/>
    <col min="15" max="15" width="3" style="285" customWidth="1"/>
    <col min="16" max="16384" width="9.140625" style="285"/>
  </cols>
  <sheetData>
    <row r="1" spans="1:42" s="30" customFormat="1" x14ac:dyDescent="0.2">
      <c r="A1" s="26"/>
      <c r="B1" s="26"/>
      <c r="C1" s="26"/>
      <c r="D1" s="26"/>
      <c r="E1" s="26"/>
      <c r="F1" s="26"/>
      <c r="G1" s="26"/>
      <c r="H1" s="26"/>
      <c r="I1" s="25"/>
      <c r="J1" s="26"/>
      <c r="K1" s="26"/>
      <c r="L1" s="25"/>
      <c r="M1" s="26"/>
      <c r="N1" s="26"/>
      <c r="O1" s="26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</row>
    <row r="2" spans="1:42" s="30" customFormat="1" ht="7.15" customHeight="1" x14ac:dyDescent="0.2">
      <c r="A2" s="26"/>
      <c r="B2" s="275"/>
      <c r="C2" s="276"/>
      <c r="D2" s="276"/>
      <c r="E2" s="276"/>
      <c r="F2" s="276"/>
      <c r="G2" s="277"/>
      <c r="H2" s="276"/>
      <c r="I2" s="276"/>
      <c r="J2" s="277"/>
      <c r="K2" s="276"/>
      <c r="L2" s="276"/>
      <c r="M2" s="276"/>
      <c r="N2" s="278"/>
      <c r="O2" s="26"/>
      <c r="P2" s="29"/>
      <c r="Q2" s="29"/>
      <c r="R2" s="29"/>
      <c r="S2" s="29"/>
      <c r="T2" s="29"/>
      <c r="U2" s="29"/>
      <c r="V2" s="29"/>
      <c r="W2" s="29"/>
    </row>
    <row r="3" spans="1:42" s="30" customFormat="1" ht="15" customHeight="1" x14ac:dyDescent="0.2">
      <c r="A3" s="26"/>
      <c r="B3" s="348" t="s">
        <v>29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  <c r="O3" s="26"/>
      <c r="P3" s="29"/>
      <c r="Q3" s="29"/>
      <c r="R3" s="29"/>
      <c r="S3" s="29"/>
      <c r="T3" s="29"/>
      <c r="U3" s="29"/>
      <c r="V3" s="29"/>
      <c r="W3" s="29"/>
    </row>
    <row r="4" spans="1:42" s="30" customFormat="1" ht="15" customHeight="1" x14ac:dyDescent="0.2">
      <c r="A4" s="26"/>
      <c r="B4" s="337" t="s">
        <v>58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51"/>
      <c r="O4" s="26"/>
      <c r="P4" s="29"/>
      <c r="Q4" s="29"/>
      <c r="R4" s="29"/>
      <c r="S4" s="29"/>
      <c r="T4" s="29"/>
      <c r="U4" s="29"/>
      <c r="V4" s="29"/>
      <c r="W4" s="29"/>
    </row>
    <row r="5" spans="1:42" s="30" customFormat="1" ht="7.15" customHeight="1" x14ac:dyDescent="0.2">
      <c r="A5" s="26"/>
      <c r="B5" s="279"/>
      <c r="C5" s="280"/>
      <c r="D5" s="280"/>
      <c r="E5" s="280"/>
      <c r="F5" s="280"/>
      <c r="G5" s="280"/>
      <c r="H5" s="280"/>
      <c r="I5" s="281"/>
      <c r="J5" s="281"/>
      <c r="K5" s="280"/>
      <c r="L5" s="280"/>
      <c r="M5" s="280"/>
      <c r="N5" s="282"/>
      <c r="O5" s="26"/>
      <c r="P5" s="29"/>
      <c r="Q5" s="29"/>
      <c r="R5" s="29"/>
      <c r="S5" s="29"/>
      <c r="T5" s="29"/>
      <c r="U5" s="29"/>
      <c r="V5" s="29"/>
      <c r="W5" s="29"/>
    </row>
    <row r="6" spans="1:42" s="21" customFormat="1" x14ac:dyDescent="0.2">
      <c r="A6" s="22"/>
      <c r="B6" s="22"/>
      <c r="C6" s="26"/>
      <c r="D6" s="26"/>
      <c r="E6" s="22"/>
      <c r="F6" s="22"/>
      <c r="G6" s="22"/>
      <c r="H6" s="22"/>
      <c r="I6" s="22"/>
      <c r="J6" s="27"/>
      <c r="K6" s="22"/>
      <c r="L6" s="22"/>
      <c r="M6" s="22"/>
      <c r="N6" s="22"/>
      <c r="O6" s="22"/>
      <c r="P6" s="28"/>
      <c r="Q6" s="28"/>
      <c r="R6" s="28"/>
      <c r="S6" s="28"/>
      <c r="T6" s="28"/>
      <c r="U6" s="28"/>
      <c r="V6" s="28"/>
      <c r="W6" s="28"/>
    </row>
    <row r="7" spans="1:42" s="21" customFormat="1" x14ac:dyDescent="0.2">
      <c r="A7" s="22"/>
      <c r="B7" s="28"/>
      <c r="C7" s="23" t="s">
        <v>30</v>
      </c>
      <c r="D7" s="24">
        <f>'Year 1'!C7</f>
        <v>1526433</v>
      </c>
      <c r="E7" s="25"/>
      <c r="F7" s="26"/>
      <c r="G7" s="27"/>
      <c r="H7" s="22"/>
      <c r="I7" s="22"/>
      <c r="J7" s="27"/>
      <c r="K7" s="22"/>
      <c r="L7" s="22"/>
      <c r="M7" s="22"/>
      <c r="N7" s="22"/>
      <c r="O7" s="22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2" s="21" customFormat="1" x14ac:dyDescent="0.2">
      <c r="A8" s="22"/>
      <c r="B8" s="28"/>
      <c r="C8" s="23" t="s">
        <v>45</v>
      </c>
      <c r="D8" s="24" t="str">
        <f>'Year 1'!C8</f>
        <v>b</v>
      </c>
      <c r="E8" s="25"/>
      <c r="F8" s="26"/>
      <c r="G8" s="27"/>
      <c r="H8" s="22"/>
      <c r="I8" s="22"/>
      <c r="J8" s="27"/>
      <c r="K8" s="22"/>
      <c r="L8" s="22"/>
      <c r="M8" s="22"/>
      <c r="N8" s="22"/>
      <c r="O8" s="2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2" s="21" customFormat="1" x14ac:dyDescent="0.2">
      <c r="A9" s="22"/>
      <c r="B9" s="28"/>
      <c r="C9" s="23" t="s">
        <v>0</v>
      </c>
      <c r="D9" s="24" t="str">
        <f>'Year 1'!C9</f>
        <v>c</v>
      </c>
      <c r="E9" s="25"/>
      <c r="F9" s="22"/>
      <c r="G9" s="27"/>
      <c r="H9" s="22"/>
      <c r="I9" s="22"/>
      <c r="J9" s="27"/>
      <c r="K9" s="22"/>
      <c r="L9" s="22"/>
      <c r="M9" s="22"/>
      <c r="N9" s="22"/>
      <c r="O9" s="22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2" s="21" customFormat="1" x14ac:dyDescent="0.2">
      <c r="A10" s="22"/>
      <c r="B10" s="28"/>
      <c r="C10" s="23" t="s">
        <v>46</v>
      </c>
      <c r="D10" s="24" t="str">
        <f>'Year 1'!C10</f>
        <v>d</v>
      </c>
      <c r="E10" s="26"/>
      <c r="F10" s="22"/>
      <c r="G10" s="27"/>
      <c r="H10" s="22"/>
      <c r="I10" s="22"/>
      <c r="J10" s="27"/>
      <c r="K10" s="22"/>
      <c r="L10" s="22"/>
      <c r="M10" s="22"/>
      <c r="N10" s="22"/>
      <c r="O10" s="22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2" s="21" customFormat="1" x14ac:dyDescent="0.2">
      <c r="A11" s="22"/>
      <c r="B11" s="28"/>
      <c r="C11" s="23" t="s">
        <v>46</v>
      </c>
      <c r="D11" s="24" t="str">
        <f>'Year 1'!C11</f>
        <v>e</v>
      </c>
      <c r="E11" s="25"/>
      <c r="F11" s="22"/>
      <c r="G11" s="27"/>
      <c r="H11" s="22"/>
      <c r="I11" s="22"/>
      <c r="J11" s="27"/>
      <c r="K11" s="22"/>
      <c r="L11" s="22"/>
      <c r="M11" s="22"/>
      <c r="N11" s="22"/>
      <c r="O11" s="22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2" s="21" customFormat="1" x14ac:dyDescent="0.2">
      <c r="A12" s="22"/>
      <c r="B12" s="28"/>
      <c r="C12" s="23"/>
      <c r="D12" s="266"/>
      <c r="E12" s="25"/>
      <c r="F12" s="22"/>
      <c r="G12" s="27"/>
      <c r="H12" s="22"/>
      <c r="I12" s="22"/>
      <c r="J12" s="27"/>
      <c r="K12" s="22"/>
      <c r="L12" s="22"/>
      <c r="M12" s="22"/>
      <c r="N12" s="22"/>
      <c r="O12" s="22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2" x14ac:dyDescent="0.2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</row>
    <row r="14" spans="1:42" s="289" customFormat="1" x14ac:dyDescent="0.2">
      <c r="A14" s="286"/>
      <c r="B14" s="287" t="s">
        <v>73</v>
      </c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6"/>
      <c r="P14" s="286"/>
      <c r="Q14" s="286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</row>
    <row r="15" spans="1:42" x14ac:dyDescent="0.2">
      <c r="A15" s="283"/>
      <c r="B15" s="290"/>
      <c r="C15" s="352" t="s">
        <v>59</v>
      </c>
      <c r="D15" s="353"/>
      <c r="E15" s="354"/>
      <c r="F15" s="352" t="s">
        <v>60</v>
      </c>
      <c r="G15" s="353"/>
      <c r="H15" s="354"/>
      <c r="I15" s="352" t="s">
        <v>61</v>
      </c>
      <c r="J15" s="353"/>
      <c r="K15" s="354"/>
      <c r="L15" s="352" t="s">
        <v>62</v>
      </c>
      <c r="M15" s="353"/>
      <c r="N15" s="354"/>
      <c r="O15" s="283"/>
      <c r="P15" s="283"/>
      <c r="Q15" s="283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</row>
    <row r="16" spans="1:42" s="295" customFormat="1" ht="42.75" customHeight="1" x14ac:dyDescent="0.25">
      <c r="A16" s="291"/>
      <c r="B16" s="292" t="s">
        <v>25</v>
      </c>
      <c r="C16" s="293" t="s">
        <v>66</v>
      </c>
      <c r="D16" s="293" t="s">
        <v>26</v>
      </c>
      <c r="E16" s="293" t="s">
        <v>70</v>
      </c>
      <c r="F16" s="293" t="s">
        <v>68</v>
      </c>
      <c r="G16" s="293" t="s">
        <v>26</v>
      </c>
      <c r="H16" s="293" t="s">
        <v>71</v>
      </c>
      <c r="I16" s="293" t="s">
        <v>69</v>
      </c>
      <c r="J16" s="293" t="s">
        <v>26</v>
      </c>
      <c r="K16" s="293" t="s">
        <v>72</v>
      </c>
      <c r="L16" s="293" t="s">
        <v>67</v>
      </c>
      <c r="M16" s="293" t="s">
        <v>26</v>
      </c>
      <c r="N16" s="293" t="s">
        <v>77</v>
      </c>
      <c r="O16" s="291"/>
      <c r="P16" s="291"/>
      <c r="Q16" s="291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</row>
    <row r="17" spans="1:39" x14ac:dyDescent="0.2">
      <c r="A17" s="283"/>
      <c r="B17" s="296" t="s">
        <v>1</v>
      </c>
      <c r="C17" s="297">
        <f>'Year 1'!E96</f>
        <v>0</v>
      </c>
      <c r="D17" s="298">
        <f>'Year 1'!H96</f>
        <v>0</v>
      </c>
      <c r="E17" s="297">
        <f>C17-D17</f>
        <v>0</v>
      </c>
      <c r="F17" s="298">
        <f>'Year 2'!E96</f>
        <v>0</v>
      </c>
      <c r="G17" s="297">
        <f>'Year 2'!H96</f>
        <v>0</v>
      </c>
      <c r="H17" s="299">
        <f>F17-G17</f>
        <v>0</v>
      </c>
      <c r="I17" s="297">
        <f>'Year 3'!E96</f>
        <v>0</v>
      </c>
      <c r="J17" s="298">
        <f>'Year 3'!H96</f>
        <v>0</v>
      </c>
      <c r="K17" s="297">
        <f>I17-J17</f>
        <v>0</v>
      </c>
      <c r="L17" s="298">
        <f>SUM(C17,F17,I17)</f>
        <v>0</v>
      </c>
      <c r="M17" s="297">
        <f>SUM(D17,G17,J17)</f>
        <v>0</v>
      </c>
      <c r="N17" s="298">
        <f>L17-M17</f>
        <v>0</v>
      </c>
      <c r="O17" s="283"/>
      <c r="P17" s="283"/>
      <c r="Q17" s="283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</row>
    <row r="18" spans="1:39" x14ac:dyDescent="0.2">
      <c r="A18" s="283"/>
      <c r="B18" s="296" t="s">
        <v>17</v>
      </c>
      <c r="C18" s="297">
        <f>'Year 1'!E97</f>
        <v>0</v>
      </c>
      <c r="D18" s="298">
        <f>'Year 1'!H97</f>
        <v>0</v>
      </c>
      <c r="E18" s="297">
        <f t="shared" ref="E18:E22" si="0">C18-D18</f>
        <v>0</v>
      </c>
      <c r="F18" s="298">
        <f>'Year 2'!E97</f>
        <v>0</v>
      </c>
      <c r="G18" s="297">
        <f>'Year 2'!H97</f>
        <v>0</v>
      </c>
      <c r="H18" s="298">
        <f t="shared" ref="H18:H22" si="1">F18-G18</f>
        <v>0</v>
      </c>
      <c r="I18" s="297">
        <f>'Year 3'!E97</f>
        <v>0</v>
      </c>
      <c r="J18" s="298">
        <f>'Year 3'!H97</f>
        <v>0</v>
      </c>
      <c r="K18" s="297">
        <f t="shared" ref="K18:K22" si="2">I18-J18</f>
        <v>0</v>
      </c>
      <c r="L18" s="298">
        <f t="shared" ref="L18:L22" si="3">SUM(C18,F18,I18)</f>
        <v>0</v>
      </c>
      <c r="M18" s="297">
        <f t="shared" ref="M18:M22" si="4">SUM(D18,G18,J18)</f>
        <v>0</v>
      </c>
      <c r="N18" s="298">
        <f t="shared" ref="N18:N22" si="5">L18-M18</f>
        <v>0</v>
      </c>
      <c r="O18" s="283"/>
      <c r="P18" s="283"/>
      <c r="Q18" s="283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</row>
    <row r="19" spans="1:39" x14ac:dyDescent="0.2">
      <c r="A19" s="283"/>
      <c r="B19" s="296" t="s">
        <v>18</v>
      </c>
      <c r="C19" s="297">
        <f>'Year 1'!E98</f>
        <v>0</v>
      </c>
      <c r="D19" s="298">
        <f>'Year 1'!H98</f>
        <v>0</v>
      </c>
      <c r="E19" s="297">
        <f t="shared" si="0"/>
        <v>0</v>
      </c>
      <c r="F19" s="298">
        <f>'Year 2'!E98</f>
        <v>0</v>
      </c>
      <c r="G19" s="297">
        <f>'Year 2'!H98</f>
        <v>0</v>
      </c>
      <c r="H19" s="298">
        <f t="shared" si="1"/>
        <v>0</v>
      </c>
      <c r="I19" s="297">
        <f>'Year 3'!E98</f>
        <v>0</v>
      </c>
      <c r="J19" s="298">
        <f>'Year 3'!H98</f>
        <v>0</v>
      </c>
      <c r="K19" s="297">
        <f t="shared" si="2"/>
        <v>0</v>
      </c>
      <c r="L19" s="298">
        <f t="shared" si="3"/>
        <v>0</v>
      </c>
      <c r="M19" s="297">
        <f t="shared" si="4"/>
        <v>0</v>
      </c>
      <c r="N19" s="298">
        <f t="shared" si="5"/>
        <v>0</v>
      </c>
      <c r="O19" s="283"/>
      <c r="P19" s="283"/>
      <c r="Q19" s="283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</row>
    <row r="20" spans="1:39" x14ac:dyDescent="0.2">
      <c r="A20" s="283"/>
      <c r="B20" s="296" t="s">
        <v>19</v>
      </c>
      <c r="C20" s="297">
        <f>'Year 1'!E99</f>
        <v>0</v>
      </c>
      <c r="D20" s="298">
        <f>'Year 1'!H99</f>
        <v>0</v>
      </c>
      <c r="E20" s="297">
        <f t="shared" si="0"/>
        <v>0</v>
      </c>
      <c r="F20" s="298">
        <f>'Year 2'!E99</f>
        <v>0</v>
      </c>
      <c r="G20" s="297">
        <f>'Year 2'!H99</f>
        <v>0</v>
      </c>
      <c r="H20" s="298">
        <f t="shared" si="1"/>
        <v>0</v>
      </c>
      <c r="I20" s="297">
        <f>'Year 3'!E99</f>
        <v>0</v>
      </c>
      <c r="J20" s="298">
        <f>'Year 3'!H99</f>
        <v>0</v>
      </c>
      <c r="K20" s="297">
        <f t="shared" si="2"/>
        <v>0</v>
      </c>
      <c r="L20" s="298">
        <f t="shared" si="3"/>
        <v>0</v>
      </c>
      <c r="M20" s="297">
        <f t="shared" si="4"/>
        <v>0</v>
      </c>
      <c r="N20" s="298">
        <f t="shared" si="5"/>
        <v>0</v>
      </c>
      <c r="O20" s="283"/>
      <c r="P20" s="283"/>
      <c r="Q20" s="283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</row>
    <row r="21" spans="1:39" x14ac:dyDescent="0.2">
      <c r="A21" s="283"/>
      <c r="B21" s="296" t="s">
        <v>20</v>
      </c>
      <c r="C21" s="297">
        <f>'Year 1'!E100</f>
        <v>0</v>
      </c>
      <c r="D21" s="298">
        <f>'Year 1'!H100</f>
        <v>0</v>
      </c>
      <c r="E21" s="297">
        <f t="shared" si="0"/>
        <v>0</v>
      </c>
      <c r="F21" s="298">
        <f>'Year 2'!E100</f>
        <v>0</v>
      </c>
      <c r="G21" s="297">
        <f>'Year 2'!H100</f>
        <v>0</v>
      </c>
      <c r="H21" s="298">
        <f t="shared" si="1"/>
        <v>0</v>
      </c>
      <c r="I21" s="297">
        <f>'Year 3'!E100</f>
        <v>0</v>
      </c>
      <c r="J21" s="298">
        <f>'Year 3'!H100</f>
        <v>0</v>
      </c>
      <c r="K21" s="297">
        <f t="shared" si="2"/>
        <v>0</v>
      </c>
      <c r="L21" s="298">
        <f t="shared" si="3"/>
        <v>0</v>
      </c>
      <c r="M21" s="297">
        <f t="shared" si="4"/>
        <v>0</v>
      </c>
      <c r="N21" s="298">
        <f t="shared" si="5"/>
        <v>0</v>
      </c>
      <c r="O21" s="283"/>
      <c r="P21" s="283"/>
      <c r="Q21" s="283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</row>
    <row r="22" spans="1:39" x14ac:dyDescent="0.2">
      <c r="A22" s="283"/>
      <c r="B22" s="296" t="s">
        <v>24</v>
      </c>
      <c r="C22" s="297">
        <f>'Year 1'!E101</f>
        <v>0</v>
      </c>
      <c r="D22" s="298">
        <f>'Year 1'!H101</f>
        <v>0</v>
      </c>
      <c r="E22" s="297">
        <f t="shared" si="0"/>
        <v>0</v>
      </c>
      <c r="F22" s="298">
        <f>'Year 2'!E101</f>
        <v>0</v>
      </c>
      <c r="G22" s="297">
        <f>'Year 2'!H101</f>
        <v>0</v>
      </c>
      <c r="H22" s="298">
        <f t="shared" si="1"/>
        <v>0</v>
      </c>
      <c r="I22" s="297">
        <f>'Year 3'!E101</f>
        <v>0</v>
      </c>
      <c r="J22" s="298">
        <f>'Year 3'!H101</f>
        <v>0</v>
      </c>
      <c r="K22" s="297">
        <f t="shared" si="2"/>
        <v>0</v>
      </c>
      <c r="L22" s="298">
        <f t="shared" si="3"/>
        <v>0</v>
      </c>
      <c r="M22" s="297">
        <f t="shared" si="4"/>
        <v>0</v>
      </c>
      <c r="N22" s="298">
        <f t="shared" si="5"/>
        <v>0</v>
      </c>
      <c r="O22" s="283"/>
      <c r="P22" s="283"/>
      <c r="Q22" s="283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</row>
    <row r="23" spans="1:39" x14ac:dyDescent="0.2">
      <c r="A23" s="283"/>
      <c r="B23" s="300" t="s">
        <v>9</v>
      </c>
      <c r="C23" s="301">
        <f>SUM(C17:C22)</f>
        <v>0</v>
      </c>
      <c r="D23" s="301">
        <f>SUM(D17:D22)</f>
        <v>0</v>
      </c>
      <c r="E23" s="302">
        <f>SUM(E17:E22)</f>
        <v>0</v>
      </c>
      <c r="F23" s="301">
        <f>SUM(F17:F22)</f>
        <v>0</v>
      </c>
      <c r="G23" s="303">
        <f t="shared" ref="G23:N23" si="6">SUM(G17:G22)</f>
        <v>0</v>
      </c>
      <c r="H23" s="301">
        <f t="shared" si="6"/>
        <v>0</v>
      </c>
      <c r="I23" s="303">
        <f t="shared" si="6"/>
        <v>0</v>
      </c>
      <c r="J23" s="301">
        <f t="shared" si="6"/>
        <v>0</v>
      </c>
      <c r="K23" s="303">
        <f t="shared" si="6"/>
        <v>0</v>
      </c>
      <c r="L23" s="301">
        <f t="shared" si="6"/>
        <v>0</v>
      </c>
      <c r="M23" s="303">
        <f t="shared" si="6"/>
        <v>0</v>
      </c>
      <c r="N23" s="301">
        <f t="shared" si="6"/>
        <v>0</v>
      </c>
      <c r="O23" s="283"/>
      <c r="P23" s="283"/>
      <c r="Q23" s="283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</row>
    <row r="24" spans="1:39" x14ac:dyDescent="0.2">
      <c r="A24" s="283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</row>
    <row r="25" spans="1:39" x14ac:dyDescent="0.2">
      <c r="A25" s="283"/>
      <c r="B25" s="304"/>
      <c r="C25" s="305"/>
      <c r="D25" s="305"/>
      <c r="E25" s="305"/>
      <c r="F25" s="305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</row>
    <row r="26" spans="1:39" x14ac:dyDescent="0.2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</row>
    <row r="27" spans="1:39" x14ac:dyDescent="0.2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</row>
    <row r="28" spans="1:39" x14ac:dyDescent="0.2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</row>
    <row r="29" spans="1:39" x14ac:dyDescent="0.2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</row>
    <row r="30" spans="1:39" x14ac:dyDescent="0.2">
      <c r="A30" s="284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</row>
    <row r="31" spans="1:39" x14ac:dyDescent="0.2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</row>
    <row r="32" spans="1:39" x14ac:dyDescent="0.2">
      <c r="A32" s="284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284"/>
    </row>
    <row r="33" spans="1:30" x14ac:dyDescent="0.2">
      <c r="A33" s="284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</row>
    <row r="34" spans="1:30" x14ac:dyDescent="0.2">
      <c r="A34" s="284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</row>
    <row r="35" spans="1:30" x14ac:dyDescent="0.2">
      <c r="A35" s="284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</row>
    <row r="36" spans="1:30" x14ac:dyDescent="0.2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</row>
    <row r="37" spans="1:30" x14ac:dyDescent="0.2">
      <c r="A37" s="284"/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</row>
    <row r="38" spans="1:30" x14ac:dyDescent="0.2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</row>
    <row r="39" spans="1:30" x14ac:dyDescent="0.2">
      <c r="A39" s="28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</row>
    <row r="40" spans="1:30" x14ac:dyDescent="0.2">
      <c r="A40" s="284"/>
      <c r="B40" s="284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</row>
    <row r="41" spans="1:30" x14ac:dyDescent="0.2">
      <c r="A41" s="284"/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</row>
    <row r="42" spans="1:30" s="284" customFormat="1" x14ac:dyDescent="0.2"/>
    <row r="43" spans="1:30" s="284" customFormat="1" x14ac:dyDescent="0.2"/>
    <row r="44" spans="1:30" s="284" customFormat="1" x14ac:dyDescent="0.2"/>
    <row r="45" spans="1:30" s="284" customFormat="1" x14ac:dyDescent="0.2"/>
    <row r="46" spans="1:30" s="284" customFormat="1" x14ac:dyDescent="0.2"/>
    <row r="47" spans="1:30" s="284" customFormat="1" x14ac:dyDescent="0.2"/>
    <row r="48" spans="1:30" s="284" customFormat="1" x14ac:dyDescent="0.2"/>
    <row r="49" s="284" customFormat="1" x14ac:dyDescent="0.2"/>
    <row r="50" s="284" customFormat="1" x14ac:dyDescent="0.2"/>
    <row r="51" s="284" customFormat="1" x14ac:dyDescent="0.2"/>
    <row r="52" s="284" customFormat="1" x14ac:dyDescent="0.2"/>
    <row r="53" s="284" customFormat="1" x14ac:dyDescent="0.2"/>
    <row r="54" s="284" customFormat="1" x14ac:dyDescent="0.2"/>
    <row r="55" s="284" customFormat="1" x14ac:dyDescent="0.2"/>
    <row r="56" s="284" customFormat="1" x14ac:dyDescent="0.2"/>
    <row r="57" s="284" customFormat="1" x14ac:dyDescent="0.2"/>
    <row r="58" s="284" customFormat="1" x14ac:dyDescent="0.2"/>
    <row r="59" s="284" customFormat="1" x14ac:dyDescent="0.2"/>
    <row r="60" s="284" customFormat="1" x14ac:dyDescent="0.2"/>
    <row r="61" s="284" customFormat="1" x14ac:dyDescent="0.2"/>
    <row r="62" s="284" customFormat="1" x14ac:dyDescent="0.2"/>
    <row r="63" s="284" customFormat="1" x14ac:dyDescent="0.2"/>
    <row r="64" s="284" customFormat="1" x14ac:dyDescent="0.2"/>
    <row r="65" s="284" customFormat="1" x14ac:dyDescent="0.2"/>
    <row r="66" s="284" customFormat="1" x14ac:dyDescent="0.2"/>
    <row r="67" s="284" customFormat="1" x14ac:dyDescent="0.2"/>
    <row r="68" s="284" customFormat="1" x14ac:dyDescent="0.2"/>
    <row r="69" s="284" customFormat="1" x14ac:dyDescent="0.2"/>
    <row r="70" s="284" customFormat="1" x14ac:dyDescent="0.2"/>
    <row r="71" s="284" customFormat="1" x14ac:dyDescent="0.2"/>
    <row r="72" s="284" customFormat="1" x14ac:dyDescent="0.2"/>
    <row r="73" s="284" customFormat="1" x14ac:dyDescent="0.2"/>
    <row r="74" s="284" customFormat="1" x14ac:dyDescent="0.2"/>
    <row r="75" s="284" customFormat="1" x14ac:dyDescent="0.2"/>
    <row r="76" s="284" customFormat="1" x14ac:dyDescent="0.2"/>
    <row r="77" s="284" customFormat="1" x14ac:dyDescent="0.2"/>
    <row r="78" s="284" customFormat="1" x14ac:dyDescent="0.2"/>
    <row r="79" s="284" customFormat="1" x14ac:dyDescent="0.2"/>
    <row r="80" s="284" customFormat="1" x14ac:dyDescent="0.2"/>
    <row r="81" s="284" customFormat="1" x14ac:dyDescent="0.2"/>
    <row r="82" s="284" customFormat="1" x14ac:dyDescent="0.2"/>
    <row r="83" s="284" customFormat="1" x14ac:dyDescent="0.2"/>
    <row r="84" s="284" customFormat="1" x14ac:dyDescent="0.2"/>
  </sheetData>
  <sheetProtection selectLockedCells="1" selectUnlockedCells="1"/>
  <mergeCells count="6">
    <mergeCell ref="B3:N3"/>
    <mergeCell ref="B4:N4"/>
    <mergeCell ref="C15:E15"/>
    <mergeCell ref="F15:H15"/>
    <mergeCell ref="I15:K15"/>
    <mergeCell ref="L15:N15"/>
  </mergeCells>
  <pageMargins left="0.7" right="0.7" top="0.75" bottom="0.75" header="0.3" footer="0.3"/>
  <pageSetup paperSize="9" scale="48" orientation="portrait" r:id="rId1"/>
  <headerFooter>
    <oddFooter>&amp;C&amp;"-,Bold"&amp;KFF0000ICELANDIC RESEASRCH FUND - FINAL REPORT</oddFooter>
  </headerFooter>
  <colBreaks count="1" manualBreakCount="1">
    <brk id="15" max="3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DA373561F7249B3A12779F36B14E3" ma:contentTypeVersion="14" ma:contentTypeDescription="Create a new document." ma:contentTypeScope="" ma:versionID="f043776baa8c56ebd04b6afd02370793">
  <xsd:schema xmlns:xsd="http://www.w3.org/2001/XMLSchema" xmlns:xs="http://www.w3.org/2001/XMLSchema" xmlns:p="http://schemas.microsoft.com/office/2006/metadata/properties" xmlns:ns2="b7e9804f-af98-4c1d-93a8-1f948c07ecf3" xmlns:ns3="7620ac10-fd04-4a9a-9873-08bd3470e5f2" targetNamespace="http://schemas.microsoft.com/office/2006/metadata/properties" ma:root="true" ma:fieldsID="5c20251ec451b7fffd8222910a41b118" ns2:_="" ns3:_="">
    <xsd:import namespace="b7e9804f-af98-4c1d-93a8-1f948c07ecf3"/>
    <xsd:import namespace="7620ac10-fd04-4a9a-9873-08bd3470e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9804f-af98-4c1d-93a8-1f948c07e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0ac10-fd04-4a9a-9873-08bd3470e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7d65bff-801f-431f-9557-5226230673e0}" ma:internalName="TaxCatchAll" ma:showField="CatchAllData" ma:web="7620ac10-fd04-4a9a-9873-08bd3470e5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9804f-af98-4c1d-93a8-1f948c07ecf3">
      <Terms xmlns="http://schemas.microsoft.com/office/infopath/2007/PartnerControls"/>
    </lcf76f155ced4ddcb4097134ff3c332f>
    <TaxCatchAll xmlns="7620ac10-fd04-4a9a-9873-08bd3470e5f2" xsi:nil="true"/>
  </documentManagement>
</p:properties>
</file>

<file path=customXml/itemProps1.xml><?xml version="1.0" encoding="utf-8"?>
<ds:datastoreItem xmlns:ds="http://schemas.openxmlformats.org/officeDocument/2006/customXml" ds:itemID="{194E84AC-C3F9-4AE1-879C-50363BF7FE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CFFEAD-00B1-4640-B1A8-A534AC9E05BB}"/>
</file>

<file path=customXml/itemProps3.xml><?xml version="1.0" encoding="utf-8"?>
<ds:datastoreItem xmlns:ds="http://schemas.openxmlformats.org/officeDocument/2006/customXml" ds:itemID="{CD0C9D1C-DF6E-417F-8237-1D86D3CADD59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620ac10-fd04-4a9a-9873-08bd3470e5f2"/>
    <ds:schemaRef ds:uri="b7e9804f-af98-4c1d-93a8-1f948c07ecf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Year 1</vt:lpstr>
      <vt:lpstr>Year 2</vt:lpstr>
      <vt:lpstr>Year 3</vt:lpstr>
      <vt:lpstr>All years</vt:lpstr>
      <vt:lpstr>'All years'!Print_Area</vt:lpstr>
      <vt:lpstr>'Year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Helga Snævarr Kristjánsdóttir - RR</dc:creator>
  <cp:keywords/>
  <dc:description/>
  <cp:lastModifiedBy>Ægir Þór Þórsson - RR</cp:lastModifiedBy>
  <cp:revision/>
  <dcterms:created xsi:type="dcterms:W3CDTF">2021-08-24T09:51:27Z</dcterms:created>
  <dcterms:modified xsi:type="dcterms:W3CDTF">2026-01-12T09:24:29Z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0x01010072FDA373561F7249B3A12779F36B14E3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SIP_Label_dc80478f-11da-4717-908f-ce13ec08de93_Enabled">
    <vt:lpwstr>true</vt:lpwstr>
  </property>
  <property fmtid="{D5CDD505-2E9C-101B-9397-08002B2CF9AE}" pid="10" name="MSIP_Label_dc80478f-11da-4717-908f-ce13ec08de93_SetDate">
    <vt:lpwstr>2025-09-12T11:14:21Z</vt:lpwstr>
  </property>
  <property fmtid="{D5CDD505-2E9C-101B-9397-08002B2CF9AE}" pid="11" name="MSIP_Label_dc80478f-11da-4717-908f-ce13ec08de93_Method">
    <vt:lpwstr>Standard</vt:lpwstr>
  </property>
  <property fmtid="{D5CDD505-2E9C-101B-9397-08002B2CF9AE}" pid="12" name="MSIP_Label_dc80478f-11da-4717-908f-ce13ec08de93_Name">
    <vt:lpwstr>Varin</vt:lpwstr>
  </property>
  <property fmtid="{D5CDD505-2E9C-101B-9397-08002B2CF9AE}" pid="13" name="MSIP_Label_dc80478f-11da-4717-908f-ce13ec08de93_SiteId">
    <vt:lpwstr>764a306d-0a68-45ad-9f07-6f1804447cd4</vt:lpwstr>
  </property>
  <property fmtid="{D5CDD505-2E9C-101B-9397-08002B2CF9AE}" pid="14" name="MSIP_Label_dc80478f-11da-4717-908f-ce13ec08de93_ActionId">
    <vt:lpwstr>9a00c7d4-2256-4ca7-a4d6-247ad4edd2b2</vt:lpwstr>
  </property>
  <property fmtid="{D5CDD505-2E9C-101B-9397-08002B2CF9AE}" pid="15" name="MSIP_Label_dc80478f-11da-4717-908f-ce13ec08de93_ContentBits">
    <vt:lpwstr>0</vt:lpwstr>
  </property>
  <property fmtid="{D5CDD505-2E9C-101B-9397-08002B2CF9AE}" pid="16" name="MSIP_Label_dc80478f-11da-4717-908f-ce13ec08de93_Tag">
    <vt:lpwstr>10, 3, 0, 1</vt:lpwstr>
  </property>
  <property fmtid="{D5CDD505-2E9C-101B-9397-08002B2CF9AE}" pid="17" name="MediaServiceImageTags">
    <vt:lpwstr/>
  </property>
</Properties>
</file>